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/>
  <xr:revisionPtr revIDLastSave="0" documentId="13_ncr:1_{D2AD6013-06F0-4AA0-8231-00770A08DD20}" xr6:coauthVersionLast="45" xr6:coauthVersionMax="45" xr10:uidLastSave="{00000000-0000-0000-0000-000000000000}"/>
  <bookViews>
    <workbookView xWindow="-120" yWindow="-120" windowWidth="24240" windowHeight="13140" tabRatio="801" firstSheet="6" activeTab="6" xr2:uid="{00000000-000D-0000-FFFF-FFFF00000000}"/>
  </bookViews>
  <sheets>
    <sheet name="01 Matriz PEI" sheetId="10" state="hidden" r:id="rId1"/>
    <sheet name="UOs (3)" sheetId="14" state="hidden" r:id="rId2"/>
    <sheet name="01 Matriz PEI OBJ" sheetId="15" state="hidden" r:id="rId3"/>
    <sheet name="01 Matriz PEI AEI" sheetId="16" state="hidden" r:id="rId4"/>
    <sheet name="BBSSok" sheetId="18" state="hidden" r:id="rId5"/>
    <sheet name="PROG FIS.FIN" sheetId="8" state="hidden" r:id="rId6"/>
    <sheet name="01 SEGUIMIENTO POI 2019" sheetId="27" r:id="rId7"/>
    <sheet name="02 LOGROS Y DIFICULTADES POI" sheetId="28" r:id="rId8"/>
  </sheets>
  <externalReferences>
    <externalReference r:id="rId9"/>
    <externalReference r:id="rId10"/>
  </externalReferences>
  <definedNames>
    <definedName name="_xlnm._FilterDatabase" localSheetId="4" hidden="1">BBSSok!$A$4:$K$1487</definedName>
    <definedName name="aa">[1]DATOS!$L$2:$Q$56</definedName>
    <definedName name="ACC_ESTR">#REF!</definedName>
    <definedName name="ACCION_ESTRATEGICA">'[2]AC. ESTRATEGICA'!$F$4:$T$30</definedName>
    <definedName name="ACT_PRESUP">#REF!</definedName>
    <definedName name="_xlnm.Print_Area" localSheetId="0">'01 Matriz PEI'!$A$1:$M$90</definedName>
    <definedName name="_xlnm.Print_Area" localSheetId="3">'01 Matriz PEI AEI'!$A$1:$Z$75</definedName>
    <definedName name="_xlnm.Print_Area" localSheetId="2">'01 Matriz PEI OBJ'!$A$1:$Z$179</definedName>
    <definedName name="_xlnm.Print_Area" localSheetId="6">'01 SEGUIMIENTO POI 2019'!$A$1:$U$46</definedName>
    <definedName name="_xlnm.Print_Area" localSheetId="7">'02 LOGROS Y DIFICULTADES POI'!$A$1:$G$28</definedName>
    <definedName name="bs_ss">'[2]Bs y Ss'!$C$2:$I$452</definedName>
    <definedName name="CAT_PRES">#REF!</definedName>
    <definedName name="CATEGORIA_PRES">#REF!</definedName>
    <definedName name="clasificador">#REF!</definedName>
    <definedName name="COD_DEP">#REF!</definedName>
    <definedName name="DEPEN">#REF!</definedName>
    <definedName name="LISTA_ACC_ESTR">#REF!</definedName>
    <definedName name="LISTA_ACT_PRES">#REF!</definedName>
    <definedName name="lista_detalle" localSheetId="3">#REF!</definedName>
    <definedName name="lista_detalle" localSheetId="2">#REF!</definedName>
    <definedName name="lista_detalle" localSheetId="4">#REF!</definedName>
    <definedName name="lista_detalle" localSheetId="1">#REF!</definedName>
    <definedName name="lista_detalle">#REF!</definedName>
    <definedName name="LISTA_PEI">#REF!</definedName>
    <definedName name="monto">'[2]F. POI-02 (1)'!$AI$14:$AI$85</definedName>
    <definedName name="OEI.01" localSheetId="4">Tabla4[[#All],[OEI.01]]</definedName>
    <definedName name="OEI.01">Tabla4[[#All],[OEI.01]]</definedName>
    <definedName name="OEI.02" localSheetId="4">Tabla5[[#All],[OEI.02]]</definedName>
    <definedName name="OEI.02">Tabla5[[#All],[OEI.02]]</definedName>
    <definedName name="OEI.03" localSheetId="4">Tabla6[[#All],[OEI.03 ]]</definedName>
    <definedName name="OEI.03">Tabla6[[#All],[OEI.03 ]]</definedName>
    <definedName name="OEI.04" localSheetId="4">Tabla7[[#All],[OEI.04]]</definedName>
    <definedName name="OEI.04">Tabla7[[#All],[OEI.04]]</definedName>
    <definedName name="OEI.06" localSheetId="4">Tabla9[[#All],[OEI.06]]</definedName>
    <definedName name="OEI.06">Tabla9[[#All],[OEI.06]]</definedName>
    <definedName name="OEI.07" localSheetId="4">Tabla10[[#All],[OEI.07]]</definedName>
    <definedName name="OEI.07">Tabla10[[#All],[OEI.07]]</definedName>
    <definedName name="OEI.11" localSheetId="4">Tabla11[[#All],[OEI.11]]</definedName>
    <definedName name="OEI.11">Tabla11[[#All],[OEI.11]]</definedName>
    <definedName name="OEI.O2" localSheetId="4">Tabla5[[#All],[OEI.02]]</definedName>
    <definedName name="OEI.O2">Tabla5[[#All],[OEI.02]]</definedName>
    <definedName name="PEI">'[2]OBJ-PEI'!$E$4:$S$19</definedName>
    <definedName name="q">[1]DATOS!$B$2:$D$26</definedName>
    <definedName name="qq" localSheetId="3">#REF!</definedName>
    <definedName name="qq" localSheetId="2">#REF!</definedName>
    <definedName name="qq" localSheetId="4">#REF!</definedName>
    <definedName name="qq">#REF!</definedName>
    <definedName name="res_cla">'[2]F. POI-02 (1)'!$AH$14:$AI$85</definedName>
    <definedName name="_xlnm.Print_Titles" localSheetId="0">'01 Matriz PEI'!$1:$3</definedName>
    <definedName name="_xlnm.Print_Titles" localSheetId="3">'01 Matriz PEI AEI'!$1:$5</definedName>
    <definedName name="_xlnm.Print_Titles" localSheetId="2">'01 Matriz PEI OBJ'!$1:$5</definedName>
    <definedName name="_xlnm.Print_Titles" localSheetId="6">'01 SEGUIMIENTO POI 2019'!$3:$9</definedName>
    <definedName name="_xlnm.Print_Titles" localSheetId="7">'02 LOGROS Y DIFICULTADES POI'!$7:$8</definedName>
    <definedName name="UND_MED">#REF!</definedName>
    <definedName name="UNID_ORG">#REF!</definedName>
    <definedName name="UnidadMedida" localSheetId="3">Tabla1[UNIDAD DE MEDIDA]</definedName>
    <definedName name="UnidadMedida" localSheetId="2">Tabla1[UNIDAD DE MEDIDA]</definedName>
    <definedName name="UnidadMedida" localSheetId="4">Tabla1[UNIDAD DE MEDIDA]</definedName>
    <definedName name="UnidadMedida" localSheetId="1">Tabla1[UNIDAD DE MEDIDA]</definedName>
    <definedName name="UnidadMedida">Tabla1[UNIDAD DE MEDIDA]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1" i="27" l="1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U39" i="27"/>
  <c r="T38" i="27"/>
  <c r="U38" i="27" s="1"/>
  <c r="U37" i="27"/>
  <c r="T36" i="27"/>
  <c r="U36" i="27" s="1"/>
  <c r="U35" i="27"/>
  <c r="T34" i="27"/>
  <c r="U34" i="27" s="1"/>
  <c r="U33" i="27"/>
  <c r="T32" i="27"/>
  <c r="U32" i="27" s="1"/>
  <c r="U31" i="27"/>
  <c r="T30" i="27"/>
  <c r="U30" i="27" s="1"/>
  <c r="U29" i="27"/>
  <c r="T28" i="27"/>
  <c r="U28" i="27" s="1"/>
  <c r="U27" i="27"/>
  <c r="T26" i="27"/>
  <c r="U26" i="27" s="1"/>
  <c r="U25" i="27"/>
  <c r="T24" i="27"/>
  <c r="U24" i="27" s="1"/>
  <c r="U23" i="27"/>
  <c r="T22" i="27"/>
  <c r="U22" i="27" s="1"/>
  <c r="U21" i="27"/>
  <c r="T20" i="27"/>
  <c r="U20" i="27" s="1"/>
  <c r="U19" i="27"/>
  <c r="T18" i="27"/>
  <c r="U18" i="27" s="1"/>
  <c r="U17" i="27"/>
  <c r="T16" i="27"/>
  <c r="U16" i="27" s="1"/>
  <c r="U15" i="27"/>
  <c r="T14" i="27"/>
  <c r="U14" i="27" s="1"/>
  <c r="B10" i="28"/>
  <c r="U13" i="27"/>
  <c r="T12" i="27"/>
  <c r="U12" i="27" s="1"/>
  <c r="T10" i="27"/>
  <c r="B9" i="28" l="1"/>
  <c r="C4" i="28"/>
  <c r="C5" i="28"/>
  <c r="C6" i="28"/>
  <c r="C3" i="28"/>
  <c r="U10" i="27"/>
  <c r="J26" i="16" l="1"/>
  <c r="J27" i="16"/>
  <c r="J28" i="16"/>
  <c r="J29" i="16"/>
  <c r="J25" i="16"/>
  <c r="I26" i="15"/>
  <c r="I27" i="15"/>
  <c r="I28" i="15"/>
  <c r="I29" i="15"/>
  <c r="I25" i="15"/>
  <c r="K1012" i="18"/>
  <c r="K1096" i="18"/>
  <c r="K27" i="18" l="1"/>
  <c r="K29" i="18"/>
  <c r="K217" i="18"/>
  <c r="K1033" i="18"/>
  <c r="K695" i="18"/>
  <c r="K391" i="18"/>
  <c r="K747" i="18"/>
  <c r="K622" i="18"/>
  <c r="K383" i="18"/>
  <c r="K455" i="18"/>
  <c r="K964" i="18"/>
  <c r="K533" i="18"/>
  <c r="K386" i="18"/>
  <c r="K1236" i="18"/>
  <c r="K772" i="18"/>
  <c r="K1344" i="18"/>
  <c r="K1342" i="18"/>
  <c r="K1343" i="18"/>
  <c r="K274" i="18"/>
  <c r="K162" i="18"/>
  <c r="K555" i="18"/>
  <c r="K558" i="18"/>
  <c r="K1479" i="18"/>
  <c r="K554" i="18"/>
  <c r="K557" i="18"/>
  <c r="K439" i="18"/>
  <c r="K1102" i="18"/>
  <c r="K1107" i="18"/>
  <c r="K1103" i="18"/>
  <c r="K1014" i="18"/>
  <c r="K867" i="18"/>
  <c r="K128" i="18"/>
  <c r="K189" i="18"/>
  <c r="K666" i="18"/>
  <c r="K96" i="18"/>
  <c r="K874" i="18"/>
  <c r="K478" i="18"/>
  <c r="K298" i="18"/>
  <c r="K1101" i="18"/>
  <c r="K1379" i="18"/>
  <c r="K277" i="18"/>
  <c r="K1391" i="18"/>
  <c r="K830" i="18"/>
  <c r="K686" i="18"/>
  <c r="K325" i="18"/>
  <c r="K567" i="18"/>
  <c r="K550" i="18"/>
  <c r="K507" i="18"/>
  <c r="K470" i="18"/>
  <c r="K510" i="18"/>
  <c r="K509" i="18"/>
  <c r="K234" i="18"/>
  <c r="K696" i="18"/>
  <c r="K966" i="18"/>
  <c r="K979" i="18"/>
  <c r="K454" i="18"/>
  <c r="K1334" i="18"/>
  <c r="K1431" i="18"/>
  <c r="K390" i="18"/>
  <c r="K77" i="18"/>
  <c r="K258" i="18"/>
  <c r="K1005" i="18"/>
  <c r="K1392" i="18"/>
  <c r="K1397" i="18"/>
  <c r="K1416" i="18"/>
  <c r="K560" i="18"/>
  <c r="K961" i="18"/>
  <c r="K954" i="18"/>
  <c r="K552" i="18"/>
  <c r="K449" i="18"/>
  <c r="K458" i="18"/>
  <c r="K474" i="18"/>
  <c r="K313" i="18"/>
  <c r="K230" i="18"/>
  <c r="K366" i="18"/>
  <c r="K365" i="18"/>
  <c r="K363" i="18"/>
  <c r="K28" i="18"/>
  <c r="K1328" i="18"/>
  <c r="K1449" i="18"/>
  <c r="K601" i="18"/>
  <c r="K923" i="18"/>
  <c r="K290" i="18"/>
  <c r="K78" i="18"/>
  <c r="K424" i="18"/>
  <c r="K1239" i="18"/>
  <c r="K955" i="18"/>
  <c r="K1341" i="18"/>
  <c r="K623" i="18"/>
  <c r="K145" i="18"/>
  <c r="K9" i="18"/>
  <c r="K194" i="18"/>
  <c r="K836" i="18"/>
  <c r="K562" i="18"/>
  <c r="K804" i="18"/>
  <c r="K701" i="18"/>
  <c r="K1190" i="18"/>
  <c r="K647" i="18"/>
  <c r="K1396" i="18"/>
  <c r="K1166" i="18"/>
  <c r="K115" i="18"/>
  <c r="K1440" i="18"/>
  <c r="K1080" i="18"/>
  <c r="K257" i="18"/>
  <c r="K101" i="18"/>
  <c r="K1292" i="18"/>
  <c r="K1188" i="18"/>
  <c r="K420" i="18"/>
  <c r="K1244" i="18"/>
  <c r="K1241" i="18"/>
  <c r="K1372" i="18"/>
  <c r="K978" i="18"/>
  <c r="K63" i="18"/>
  <c r="K1031" i="18"/>
  <c r="K584" i="18"/>
  <c r="K1174" i="18"/>
  <c r="K1273" i="18"/>
  <c r="K708" i="18"/>
  <c r="K588" i="18"/>
  <c r="K150" i="18"/>
  <c r="K1050" i="18"/>
  <c r="K1427" i="18"/>
  <c r="K828" i="18"/>
  <c r="K68" i="18"/>
  <c r="K64" i="18"/>
  <c r="K304" i="18"/>
  <c r="K66" i="18"/>
  <c r="K69" i="18"/>
  <c r="K71" i="18"/>
  <c r="K62" i="18"/>
  <c r="K370" i="18"/>
  <c r="K1145" i="18"/>
  <c r="K30" i="18"/>
  <c r="K924" i="18"/>
  <c r="K396" i="18"/>
  <c r="K1084" i="18"/>
  <c r="K1327" i="18"/>
  <c r="K797" i="18"/>
  <c r="K1336" i="18"/>
  <c r="K1470" i="18"/>
  <c r="K1083" i="18"/>
  <c r="K539" i="18"/>
  <c r="K123" i="18"/>
  <c r="K65" i="18"/>
  <c r="K581" i="18"/>
  <c r="K1346" i="18"/>
  <c r="K502" i="18"/>
  <c r="K136" i="18"/>
  <c r="K127" i="18"/>
  <c r="K1400" i="18"/>
  <c r="K889" i="18"/>
  <c r="K1301" i="18"/>
  <c r="K1475" i="18"/>
  <c r="K1306" i="18"/>
  <c r="K1401" i="18"/>
  <c r="K634" i="18"/>
  <c r="K753" i="18"/>
  <c r="K599" i="18"/>
  <c r="K1347" i="18"/>
  <c r="K1208" i="18"/>
  <c r="K417" i="18"/>
  <c r="K1351" i="18"/>
  <c r="K279" i="18"/>
  <c r="K1277" i="18"/>
  <c r="K1216" i="18"/>
  <c r="K707" i="18"/>
  <c r="K802" i="18"/>
  <c r="K1213" i="18"/>
  <c r="K1212" i="18"/>
  <c r="K706" i="18"/>
  <c r="K1240" i="18"/>
  <c r="K1423" i="18"/>
  <c r="K1171" i="18"/>
  <c r="K248" i="18"/>
  <c r="K1055" i="18"/>
  <c r="K982" i="18"/>
  <c r="K1013" i="18"/>
  <c r="K1009" i="18"/>
  <c r="K705" i="18"/>
  <c r="K284" i="18"/>
  <c r="K1011" i="18"/>
  <c r="K985" i="18"/>
  <c r="K1078" i="18"/>
  <c r="K227" i="18"/>
  <c r="K1077" i="18"/>
  <c r="K31" i="18"/>
  <c r="K397" i="18"/>
  <c r="K684" i="18"/>
  <c r="K927" i="18"/>
  <c r="K1313" i="18"/>
  <c r="K326" i="18"/>
  <c r="K1124" i="18"/>
  <c r="K1134" i="18"/>
  <c r="K1138" i="18"/>
  <c r="K1123" i="18"/>
  <c r="K1128" i="18"/>
  <c r="K1127" i="18"/>
  <c r="K1133" i="18"/>
  <c r="K1126" i="18"/>
  <c r="K1135" i="18"/>
  <c r="K1136" i="18"/>
  <c r="K1125" i="18"/>
  <c r="K1130" i="18"/>
  <c r="K1131" i="18"/>
  <c r="K1129" i="18"/>
  <c r="K1137" i="18"/>
  <c r="K1132" i="18"/>
  <c r="K1122" i="18"/>
  <c r="K910" i="18"/>
  <c r="K1022" i="18"/>
  <c r="K1302" i="18"/>
  <c r="K225" i="18"/>
  <c r="K1002" i="18"/>
  <c r="K1054" i="18"/>
  <c r="K1175" i="18"/>
  <c r="K480" i="18"/>
  <c r="K1252" i="18"/>
  <c r="K126" i="18"/>
  <c r="K124" i="18"/>
  <c r="K90" i="18"/>
  <c r="K1082" i="18"/>
  <c r="K125" i="18"/>
  <c r="K861" i="18"/>
  <c r="K1117" i="18"/>
  <c r="K282" i="18"/>
  <c r="K226" i="18"/>
  <c r="K651" i="18"/>
  <c r="K72" i="18"/>
  <c r="K443" i="18"/>
  <c r="K909" i="18"/>
  <c r="K67" i="18"/>
  <c r="K850" i="18"/>
  <c r="K541" i="18"/>
  <c r="K1261" i="18"/>
  <c r="K41" i="18"/>
  <c r="K860" i="18"/>
  <c r="K1280" i="18"/>
  <c r="K963" i="18"/>
  <c r="K682" i="18"/>
  <c r="K337" i="18"/>
  <c r="K441" i="18"/>
  <c r="K437" i="18"/>
  <c r="K1436" i="18"/>
  <c r="K575" i="18"/>
  <c r="K137" i="18"/>
  <c r="K211" i="18"/>
  <c r="K249" i="18"/>
  <c r="K1172" i="18"/>
  <c r="K911" i="18"/>
  <c r="K1330" i="18"/>
  <c r="K451" i="18"/>
  <c r="K141" i="18"/>
  <c r="K1176" i="18"/>
  <c r="K26" i="18"/>
  <c r="K440" i="18"/>
  <c r="K1457" i="18"/>
  <c r="K960" i="18"/>
  <c r="K112" i="18"/>
  <c r="K181" i="18"/>
  <c r="K1345" i="18"/>
  <c r="K788" i="18"/>
  <c r="K187" i="18"/>
  <c r="K787" i="18"/>
  <c r="K1086" i="18"/>
  <c r="K499" i="18"/>
  <c r="K289" i="18"/>
  <c r="K877" i="18"/>
  <c r="K854" i="18"/>
  <c r="K369" i="18"/>
  <c r="K917" i="18"/>
  <c r="K827" i="18"/>
  <c r="K1189" i="18"/>
  <c r="K595" i="18"/>
  <c r="K1390" i="18"/>
  <c r="K1178" i="18"/>
  <c r="K769" i="18"/>
  <c r="K133" i="18"/>
  <c r="K537" i="18"/>
  <c r="K853" i="18"/>
  <c r="K1121" i="18"/>
  <c r="K758" i="18"/>
  <c r="K75" i="18"/>
  <c r="K281" i="18"/>
  <c r="K1052" i="18"/>
  <c r="K731" i="18"/>
  <c r="K164" i="18"/>
  <c r="K842" i="18"/>
  <c r="K1113" i="18"/>
  <c r="K1106" i="18"/>
  <c r="K61" i="18"/>
  <c r="K1112" i="18"/>
  <c r="K216" i="18"/>
  <c r="K876" i="18"/>
  <c r="K25" i="18"/>
  <c r="K57" i="18"/>
  <c r="K896" i="18"/>
  <c r="K232" i="18"/>
  <c r="K270" i="18"/>
  <c r="K636" i="18"/>
  <c r="K114" i="18"/>
  <c r="K1139" i="18"/>
  <c r="K1455" i="18"/>
  <c r="K1361" i="18"/>
  <c r="K638" i="18"/>
  <c r="K723" i="18"/>
  <c r="K1205" i="18"/>
  <c r="K574" i="18"/>
  <c r="K467" i="18"/>
  <c r="K591" i="18"/>
  <c r="K476" i="18"/>
  <c r="K1282" i="18"/>
  <c r="K297" i="18"/>
  <c r="K938" i="18"/>
  <c r="K310" i="18"/>
  <c r="K1338" i="18"/>
  <c r="K616" i="18"/>
  <c r="K1010" i="18"/>
  <c r="K338" i="18"/>
  <c r="K953" i="18"/>
  <c r="K1254" i="18"/>
  <c r="K52" i="18"/>
  <c r="K1380" i="18"/>
  <c r="K354" i="18"/>
  <c r="K432" i="18"/>
  <c r="K1075" i="18"/>
  <c r="K1180" i="18"/>
  <c r="K1476" i="18"/>
  <c r="K1152" i="18"/>
  <c r="K1081" i="18"/>
  <c r="K538" i="18"/>
  <c r="K87" i="18"/>
  <c r="K760" i="18"/>
  <c r="K1158" i="18"/>
  <c r="K292" i="18"/>
  <c r="K771" i="18"/>
  <c r="K84" i="18"/>
  <c r="K1185" i="18"/>
  <c r="K987" i="18"/>
  <c r="K122" i="18"/>
  <c r="K1326" i="18"/>
  <c r="K561" i="18"/>
  <c r="K300" i="18"/>
  <c r="K523" i="18"/>
  <c r="K154" i="18"/>
  <c r="K778" i="18"/>
  <c r="K163" i="18"/>
  <c r="K1278" i="18"/>
  <c r="K946" i="18"/>
  <c r="K709" i="18"/>
  <c r="K945" i="18"/>
  <c r="K741" i="18"/>
  <c r="K212" i="18"/>
  <c r="K1154" i="18"/>
  <c r="K442" i="18"/>
  <c r="K1285" i="18"/>
  <c r="K1156" i="18"/>
  <c r="K1170" i="18"/>
  <c r="K1076" i="18"/>
  <c r="K602" i="18"/>
  <c r="K1354" i="18"/>
  <c r="K486" i="18"/>
  <c r="K1388" i="18"/>
  <c r="K1387" i="18"/>
  <c r="K754" i="18"/>
  <c r="K151" i="18"/>
  <c r="K285" i="18"/>
  <c r="K916" i="18"/>
  <c r="K635" i="18"/>
  <c r="K864" i="18"/>
  <c r="K42" i="18"/>
  <c r="K228" i="18"/>
  <c r="K1435" i="18"/>
  <c r="K612" i="18"/>
  <c r="K1111" i="18"/>
  <c r="K1045" i="18"/>
  <c r="K880" i="18"/>
  <c r="K770" i="18"/>
  <c r="K293" i="18"/>
  <c r="K1177" i="18"/>
  <c r="K1369" i="18"/>
  <c r="K129" i="18"/>
  <c r="K70" i="18"/>
  <c r="K962" i="18"/>
  <c r="K690" i="18"/>
  <c r="K592" i="18"/>
  <c r="K1329" i="18"/>
  <c r="K712" i="18"/>
  <c r="K406" i="18"/>
  <c r="K1063" i="18"/>
  <c r="K728" i="18"/>
  <c r="K302" i="18"/>
  <c r="K937" i="18"/>
  <c r="K192" i="18"/>
  <c r="K999" i="18"/>
  <c r="K890" i="18"/>
  <c r="K484" i="18"/>
  <c r="K992" i="18"/>
  <c r="K1037" i="18"/>
  <c r="K531" i="18"/>
  <c r="K529" i="18"/>
  <c r="K530" i="18"/>
  <c r="K798" i="18"/>
  <c r="K614" i="18"/>
  <c r="K952" i="18"/>
  <c r="K585" i="18"/>
  <c r="K715" i="18"/>
  <c r="K1303" i="18"/>
  <c r="E1303" i="18"/>
  <c r="E715" i="18" s="1"/>
  <c r="E585" i="18" s="1"/>
  <c r="E952" i="18" s="1"/>
  <c r="E614" i="18" s="1"/>
  <c r="E798" i="18" s="1"/>
  <c r="K1477" i="18"/>
  <c r="K845" i="18"/>
  <c r="K1308" i="18"/>
  <c r="K1179" i="18"/>
  <c r="K260" i="18"/>
  <c r="K724" i="18"/>
  <c r="K846" i="18"/>
  <c r="K1299" i="18"/>
  <c r="K1144" i="18"/>
  <c r="K316" i="18"/>
  <c r="K1197" i="18"/>
  <c r="K704" i="18"/>
  <c r="K252" i="18"/>
  <c r="K287" i="18"/>
  <c r="K625" i="18"/>
  <c r="K751" i="18"/>
  <c r="K1485" i="18"/>
  <c r="K413" i="18"/>
  <c r="K1085" i="18"/>
  <c r="K935" i="18"/>
  <c r="K352" i="18"/>
  <c r="K1186" i="18"/>
  <c r="K1064" i="18"/>
  <c r="K161" i="18"/>
  <c r="K596" i="18"/>
  <c r="K200" i="18"/>
  <c r="K199" i="18"/>
  <c r="K957" i="18"/>
  <c r="K970" i="18"/>
  <c r="K512" i="18"/>
  <c r="E512" i="18"/>
  <c r="E970" i="18" s="1"/>
  <c r="E957" i="18" s="1"/>
  <c r="E199" i="18" s="1"/>
  <c r="E200" i="18" s="1"/>
  <c r="K1061" i="18"/>
  <c r="K711" i="18"/>
  <c r="K202" i="18"/>
  <c r="K405" i="18"/>
  <c r="K350" i="18"/>
  <c r="K40" i="18"/>
  <c r="K1305" i="18"/>
  <c r="K942" i="18"/>
  <c r="K1473" i="18"/>
  <c r="K1079" i="18"/>
  <c r="K856" i="18"/>
  <c r="K744" i="18"/>
  <c r="K939" i="18"/>
  <c r="K1279" i="18"/>
  <c r="K237" i="18"/>
  <c r="K759" i="18"/>
  <c r="K785" i="18"/>
  <c r="K47" i="18"/>
  <c r="K431" i="18"/>
  <c r="K430" i="18"/>
  <c r="K1182" i="18"/>
  <c r="K587" i="18"/>
  <c r="K755" i="18"/>
  <c r="K662" i="18"/>
  <c r="K654" i="18"/>
  <c r="K655" i="18"/>
  <c r="K898" i="18"/>
  <c r="K80" i="18"/>
  <c r="K113" i="18"/>
  <c r="K104" i="18"/>
  <c r="K689" i="18"/>
  <c r="K1484" i="18"/>
  <c r="K210" i="18"/>
  <c r="K949" i="18"/>
  <c r="K1487" i="18"/>
  <c r="K208" i="18"/>
  <c r="K951" i="18"/>
  <c r="K1486" i="18"/>
  <c r="K250" i="18"/>
  <c r="K209" i="18"/>
  <c r="K950" i="18"/>
  <c r="K988" i="18"/>
  <c r="K1454" i="18"/>
  <c r="K286" i="18"/>
  <c r="K272" i="18"/>
  <c r="K600" i="18"/>
  <c r="K223" i="18"/>
  <c r="K175" i="18"/>
  <c r="K1074" i="18"/>
  <c r="K1067" i="18"/>
  <c r="K1221" i="18"/>
  <c r="K429" i="18"/>
  <c r="K17" i="18"/>
  <c r="K59" i="18"/>
  <c r="K5" i="18"/>
  <c r="K1257" i="18"/>
  <c r="K184" i="18"/>
  <c r="K1482" i="18"/>
  <c r="K1453" i="18"/>
  <c r="K1339" i="18"/>
  <c r="K1214" i="18"/>
  <c r="K627" i="18"/>
  <c r="K283" i="18"/>
  <c r="K615" i="18"/>
  <c r="K389" i="18"/>
  <c r="K693" i="18"/>
  <c r="K382" i="18"/>
  <c r="K967" i="18"/>
  <c r="K1070" i="18"/>
  <c r="K238" i="18"/>
  <c r="K1069" i="18"/>
  <c r="K717" i="18"/>
  <c r="K1206" i="18"/>
  <c r="K496" i="18"/>
  <c r="K1447" i="18"/>
  <c r="K1325" i="18"/>
  <c r="K1231" i="18"/>
  <c r="K1229" i="18"/>
  <c r="K1228" i="18"/>
  <c r="K1226" i="18"/>
  <c r="K1225" i="18"/>
  <c r="K1039" i="18"/>
  <c r="K1019" i="18"/>
  <c r="K959" i="18"/>
  <c r="K900" i="18"/>
  <c r="K767" i="18"/>
  <c r="K605" i="18"/>
  <c r="K559" i="18"/>
  <c r="K556" i="18"/>
  <c r="K553" i="18"/>
  <c r="K548" i="18"/>
  <c r="K547" i="18"/>
  <c r="K543" i="18"/>
  <c r="K528" i="18"/>
  <c r="K519" i="18"/>
  <c r="K435" i="18"/>
  <c r="K402" i="18"/>
  <c r="K299" i="18"/>
  <c r="K256" i="18"/>
  <c r="K235" i="18"/>
  <c r="K183" i="18"/>
  <c r="K119" i="18"/>
  <c r="K81" i="18"/>
  <c r="K516" i="18"/>
  <c r="K515" i="18"/>
  <c r="K1474" i="18"/>
  <c r="K1021" i="18"/>
  <c r="K1355" i="18"/>
  <c r="K116" i="18"/>
  <c r="K1020" i="18"/>
  <c r="K1350" i="18"/>
  <c r="K1368" i="18"/>
  <c r="K1243" i="18"/>
  <c r="K1469" i="18"/>
  <c r="K901" i="18"/>
  <c r="K897" i="18"/>
  <c r="K980" i="18"/>
  <c r="K1032" i="18"/>
  <c r="K395" i="18"/>
  <c r="K153" i="18"/>
  <c r="K544" i="18"/>
  <c r="K688" i="18"/>
  <c r="K1320" i="18"/>
  <c r="K1253" i="18"/>
  <c r="K33" i="18"/>
  <c r="K1109" i="18"/>
  <c r="K611" i="18"/>
  <c r="K32" i="18"/>
  <c r="K505" i="18"/>
  <c r="K843" i="18"/>
  <c r="K1024" i="18"/>
  <c r="K540" i="18"/>
  <c r="K1105" i="18"/>
  <c r="K542" i="18"/>
  <c r="K725" i="18"/>
  <c r="K262" i="18"/>
  <c r="K663" i="18"/>
  <c r="K1411" i="18"/>
  <c r="K1408" i="18"/>
  <c r="K276" i="18"/>
  <c r="K152" i="18"/>
  <c r="K761" i="18"/>
  <c r="K848" i="18"/>
  <c r="K847" i="18"/>
  <c r="K380" i="18"/>
  <c r="K835" i="18"/>
  <c r="K800" i="18"/>
  <c r="K752" i="18"/>
  <c r="K678" i="18"/>
  <c r="K713" i="18"/>
  <c r="K995" i="18"/>
  <c r="K1438" i="18"/>
  <c r="K1356" i="18"/>
  <c r="K1281" i="18"/>
  <c r="K1028" i="18"/>
  <c r="K1027" i="18"/>
  <c r="K1003" i="18"/>
  <c r="K527" i="18"/>
  <c r="K294" i="18"/>
  <c r="K188" i="18"/>
  <c r="K178" i="18"/>
  <c r="K777" i="18"/>
  <c r="K881" i="18"/>
  <c r="K1095" i="18"/>
  <c r="K1383" i="18"/>
  <c r="K1382" i="18"/>
  <c r="K816" i="18"/>
  <c r="K821" i="18"/>
  <c r="K819" i="18"/>
  <c r="K653" i="18"/>
  <c r="K818" i="18"/>
  <c r="K809" i="18"/>
  <c r="K1161" i="18"/>
  <c r="K1071" i="18"/>
  <c r="K465" i="18"/>
  <c r="K50" i="18"/>
  <c r="K580" i="18"/>
  <c r="K422" i="18"/>
  <c r="K160" i="18"/>
  <c r="K394" i="18"/>
  <c r="K110" i="18"/>
  <c r="K291" i="18"/>
  <c r="K186" i="18"/>
  <c r="K986" i="18"/>
  <c r="K44" i="18"/>
  <c r="K1370" i="18"/>
  <c r="K51" i="18"/>
  <c r="K466" i="18"/>
  <c r="K1458" i="18"/>
  <c r="K590" i="18"/>
  <c r="K355" i="18"/>
  <c r="K838" i="18"/>
  <c r="K628" i="18"/>
  <c r="K1162" i="18"/>
  <c r="K579" i="18"/>
  <c r="K810" i="18"/>
  <c r="K996" i="18"/>
  <c r="K994" i="18"/>
  <c r="K997" i="18"/>
  <c r="K1437" i="18"/>
  <c r="K140" i="18"/>
  <c r="K1309" i="18"/>
  <c r="K1310" i="18"/>
  <c r="K245" i="18"/>
  <c r="K1198" i="18"/>
  <c r="K630" i="18"/>
  <c r="K1333" i="18"/>
  <c r="K1332" i="18"/>
  <c r="K639" i="18"/>
  <c r="K10" i="18"/>
  <c r="K640" i="18"/>
  <c r="K1068" i="18"/>
  <c r="K1036" i="18"/>
  <c r="K598" i="18"/>
  <c r="K1335" i="18"/>
  <c r="K218" i="18"/>
  <c r="K334" i="18"/>
  <c r="K333" i="18"/>
  <c r="K572" i="18"/>
  <c r="K1430" i="18"/>
  <c r="K469" i="18"/>
  <c r="K718" i="18"/>
  <c r="K169" i="18"/>
  <c r="K1219" i="18"/>
  <c r="K641" i="18"/>
  <c r="K456" i="18"/>
  <c r="K698" i="18"/>
  <c r="K965" i="18"/>
  <c r="K740" i="18"/>
  <c r="K697" i="18"/>
  <c r="K76" i="18"/>
  <c r="K384" i="18"/>
  <c r="K379" i="18"/>
  <c r="K631" i="18"/>
  <c r="K392" i="18"/>
  <c r="K1150" i="18"/>
  <c r="K222" i="18"/>
  <c r="K261" i="18"/>
  <c r="K756" i="18"/>
  <c r="K203" i="18"/>
  <c r="K1373" i="18"/>
  <c r="K1060" i="18"/>
  <c r="K710" i="18"/>
  <c r="K118" i="18"/>
  <c r="K343" i="18"/>
  <c r="K349" i="18"/>
  <c r="K730" i="18"/>
  <c r="K1062" i="18"/>
  <c r="K332" i="18"/>
  <c r="K727" i="18"/>
  <c r="K489" i="18"/>
  <c r="K1462" i="18"/>
  <c r="K1461" i="18"/>
  <c r="K1051" i="18"/>
  <c r="J58" i="18"/>
  <c r="K58" i="18" s="1"/>
  <c r="K457" i="18"/>
  <c r="K177" i="18"/>
  <c r="K621" i="18"/>
  <c r="K381" i="18"/>
  <c r="K746" i="18"/>
  <c r="K1165" i="18"/>
  <c r="K803" i="18"/>
  <c r="K799" i="18"/>
  <c r="K1429" i="18"/>
  <c r="K385" i="18"/>
  <c r="K1452" i="18"/>
  <c r="K589" i="18"/>
  <c r="K48" i="18"/>
  <c r="K53" i="18"/>
  <c r="K131" i="18"/>
  <c r="K629" i="18"/>
  <c r="K45" i="18"/>
  <c r="K182" i="18"/>
  <c r="K702" i="18"/>
  <c r="K215" i="18"/>
  <c r="K1450" i="18"/>
  <c r="K1394" i="18"/>
  <c r="K1004" i="18"/>
  <c r="K1324" i="18"/>
  <c r="K1057" i="18"/>
  <c r="K1058" i="18"/>
  <c r="K913" i="18"/>
  <c r="K808" i="18"/>
  <c r="K694" i="18"/>
  <c r="K130" i="18"/>
  <c r="K618" i="18"/>
  <c r="K1307" i="18"/>
  <c r="K1445" i="18"/>
  <c r="K1155" i="18"/>
  <c r="K1465" i="18"/>
  <c r="K49" i="18"/>
  <c r="K626" i="18"/>
  <c r="K1300" i="18"/>
  <c r="K266" i="18"/>
  <c r="K839" i="18"/>
  <c r="K650" i="18"/>
  <c r="K167" i="18"/>
  <c r="K862" i="18"/>
  <c r="K863" i="18"/>
  <c r="K1181" i="18"/>
  <c r="K247" i="18"/>
  <c r="K404" i="18"/>
  <c r="K503" i="18"/>
  <c r="K535" i="18"/>
  <c r="K1006" i="18"/>
  <c r="K345" i="18"/>
  <c r="K956" i="18"/>
  <c r="K1381" i="18"/>
  <c r="K1090" i="18"/>
  <c r="K583" i="18"/>
  <c r="K117" i="18"/>
  <c r="K699" i="18"/>
  <c r="K1481" i="18"/>
  <c r="K263" i="18"/>
  <c r="K998" i="18"/>
  <c r="K1349" i="18"/>
  <c r="K1468" i="18"/>
  <c r="K573" i="18"/>
  <c r="K893" i="18"/>
  <c r="K632" i="18"/>
  <c r="K633" i="18"/>
  <c r="K197" i="18"/>
  <c r="K1439" i="18"/>
  <c r="K511" i="18"/>
  <c r="K885" i="18"/>
  <c r="K892" i="18"/>
  <c r="K649" i="18"/>
  <c r="K172" i="18"/>
  <c r="K204" i="18"/>
  <c r="K288" i="18"/>
  <c r="K171" i="18"/>
  <c r="K794" i="18"/>
  <c r="K138" i="18"/>
  <c r="K832" i="18"/>
  <c r="K833" i="18"/>
  <c r="K1251" i="18"/>
  <c r="K525" i="18"/>
  <c r="K148" i="18"/>
  <c r="K526" i="18"/>
  <c r="K339" i="18"/>
  <c r="K1215" i="18"/>
  <c r="K1025" i="18"/>
  <c r="K947" i="18"/>
  <c r="K593" i="18"/>
  <c r="K1248" i="18"/>
  <c r="K1048" i="18"/>
  <c r="K1049" i="18"/>
  <c r="K594" i="18"/>
  <c r="K393" i="18"/>
  <c r="K1047" i="18"/>
  <c r="K411" i="18"/>
  <c r="K60" i="18"/>
  <c r="K468" i="18"/>
  <c r="K1030" i="18"/>
  <c r="K388" i="18"/>
  <c r="K1035" i="18"/>
  <c r="K1034" i="18"/>
  <c r="K295" i="18"/>
  <c r="K1446" i="18"/>
  <c r="K296" i="18"/>
  <c r="K793" i="18"/>
  <c r="K790" i="18"/>
  <c r="K109" i="18"/>
  <c r="K106" i="18"/>
  <c r="K108" i="18"/>
  <c r="K805" i="18"/>
  <c r="K806" i="18"/>
  <c r="K1203" i="18"/>
  <c r="K1466" i="18"/>
  <c r="K448" i="18"/>
  <c r="K7" i="18"/>
  <c r="K328" i="18"/>
  <c r="K185" i="18"/>
  <c r="K1433" i="18"/>
  <c r="K609" i="18"/>
  <c r="K107" i="18"/>
  <c r="K807" i="18"/>
  <c r="K170" i="18"/>
  <c r="K121" i="18"/>
  <c r="K1184" i="18"/>
  <c r="K120" i="18"/>
  <c r="K168" i="18"/>
  <c r="K506" i="18"/>
  <c r="K1467" i="18"/>
  <c r="K139" i="18"/>
  <c r="K426" i="18"/>
  <c r="K427" i="18"/>
  <c r="K16" i="18"/>
  <c r="K497" i="18"/>
  <c r="K1142" i="18"/>
  <c r="K409" i="18"/>
  <c r="K1296" i="18"/>
  <c r="K423" i="18"/>
  <c r="K796" i="18"/>
  <c r="K1255" i="18"/>
  <c r="K195" i="18"/>
  <c r="K196" i="18"/>
  <c r="K643" i="18"/>
  <c r="K644" i="18"/>
  <c r="K99" i="18"/>
  <c r="K100" i="18"/>
  <c r="K463" i="18"/>
  <c r="K464" i="18"/>
  <c r="K410" i="18"/>
  <c r="K193" i="18"/>
  <c r="K1297" i="18"/>
  <c r="K6" i="18"/>
  <c r="K8" i="18"/>
  <c r="K610" i="18"/>
  <c r="K928" i="18"/>
  <c r="K1066" i="18"/>
  <c r="K1065" i="18"/>
  <c r="K378" i="18"/>
  <c r="K899" i="18"/>
  <c r="K1428" i="18"/>
  <c r="K722" i="18"/>
  <c r="K721" i="18"/>
  <c r="K789" i="18"/>
  <c r="K792" i="18"/>
  <c r="K791" i="18"/>
  <c r="K452" i="18"/>
  <c r="K1168" i="18"/>
  <c r="K933" i="18"/>
  <c r="K1366" i="18"/>
  <c r="K1367" i="18"/>
  <c r="K329" i="18"/>
  <c r="K269" i="18"/>
  <c r="K102" i="18"/>
  <c r="K1143" i="18"/>
  <c r="K251" i="18"/>
  <c r="K801" i="18"/>
  <c r="K667" i="18"/>
  <c r="K311" i="18"/>
  <c r="K1434" i="18"/>
  <c r="K521" i="18"/>
  <c r="K92" i="18"/>
  <c r="K233" i="18"/>
  <c r="K132" i="18"/>
  <c r="K1026" i="18"/>
  <c r="K719" i="18"/>
  <c r="K11" i="18"/>
  <c r="K983" i="18"/>
  <c r="K1432" i="18"/>
  <c r="K943" i="18"/>
  <c r="K46" i="18"/>
  <c r="K940" i="18"/>
  <c r="K176" i="18"/>
  <c r="K264" i="18"/>
  <c r="K207" i="18"/>
  <c r="K1483" i="18"/>
  <c r="K1298" i="18"/>
  <c r="K1199" i="18"/>
  <c r="K692" i="18"/>
  <c r="K569" i="18"/>
  <c r="K750" i="18"/>
  <c r="K146" i="18"/>
  <c r="K617" i="18"/>
  <c r="K905" i="18"/>
  <c r="K1201" i="18"/>
  <c r="K904" i="18"/>
  <c r="K408" i="18"/>
  <c r="K1159" i="18"/>
  <c r="K231" i="18"/>
  <c r="K786" i="18"/>
  <c r="K273" i="18"/>
  <c r="K720" i="18"/>
  <c r="K1167" i="18"/>
  <c r="K453" i="18"/>
  <c r="K1023" i="18"/>
  <c r="K303" i="18"/>
  <c r="K903" i="18"/>
  <c r="K984" i="18"/>
  <c r="K855" i="18"/>
  <c r="K989" i="18"/>
  <c r="K495" i="18"/>
  <c r="K1211" i="18"/>
  <c r="K477" i="18"/>
  <c r="K739" i="18"/>
  <c r="K1402" i="18"/>
  <c r="K669" i="18"/>
  <c r="K671" i="18"/>
  <c r="K672" i="18"/>
  <c r="K205" i="18"/>
  <c r="K522" i="18"/>
  <c r="K1456" i="18"/>
  <c r="K1040" i="18"/>
  <c r="K513" i="18"/>
  <c r="K668" i="18"/>
  <c r="K972" i="18"/>
  <c r="K1377" i="18"/>
  <c r="K20" i="18"/>
  <c r="K364" i="18"/>
  <c r="K156" i="18"/>
  <c r="K674" i="18"/>
  <c r="K1245" i="18"/>
  <c r="K549" i="18"/>
  <c r="K475" i="18"/>
  <c r="K472" i="18"/>
  <c r="K1246" i="18"/>
  <c r="K1018" i="18"/>
  <c r="K608" i="18"/>
  <c r="K1092" i="18"/>
  <c r="K450" i="18"/>
  <c r="K173" i="18"/>
  <c r="K403" i="18"/>
  <c r="K275" i="18"/>
  <c r="K774" i="18"/>
  <c r="K1235" i="18"/>
  <c r="K1098" i="18"/>
  <c r="K157" i="18"/>
  <c r="K673" i="18"/>
  <c r="K240" i="18"/>
  <c r="K242" i="18"/>
  <c r="K241" i="18"/>
  <c r="K243" i="18"/>
  <c r="K1421" i="18"/>
  <c r="K1163" i="18"/>
  <c r="K358" i="18"/>
  <c r="K973" i="18"/>
  <c r="K968" i="18"/>
  <c r="K159" i="18"/>
  <c r="K1419" i="18"/>
  <c r="K1385" i="18"/>
  <c r="K21" i="18"/>
  <c r="K1043" i="18"/>
  <c r="K1406" i="18"/>
  <c r="K1238" i="18"/>
  <c r="K348" i="18"/>
  <c r="K1420" i="18"/>
  <c r="K268" i="18"/>
  <c r="K872" i="18"/>
  <c r="K603" i="18"/>
  <c r="K606" i="18"/>
  <c r="K1312" i="18"/>
  <c r="K1311" i="18"/>
  <c r="K975" i="18"/>
  <c r="K1422" i="18"/>
  <c r="K675" i="18"/>
  <c r="K1337" i="18"/>
  <c r="K1233" i="18"/>
  <c r="K757" i="18"/>
  <c r="K460" i="18"/>
  <c r="K459" i="18"/>
  <c r="K1283" i="18"/>
  <c r="K436" i="18"/>
  <c r="K280" i="18"/>
  <c r="K765" i="18"/>
  <c r="K165" i="18"/>
  <c r="K1157" i="18"/>
  <c r="K977" i="18"/>
  <c r="K1384" i="18"/>
  <c r="K1417" i="18"/>
  <c r="K1376" i="18"/>
  <c r="K921" i="18"/>
  <c r="K1207" i="18"/>
  <c r="K1042" i="18"/>
  <c r="K780" i="18"/>
  <c r="K201" i="18"/>
  <c r="K1001" i="18"/>
  <c r="K878" i="18"/>
  <c r="K831" i="18"/>
  <c r="K407" i="18"/>
  <c r="K301" i="18"/>
  <c r="K95" i="18"/>
  <c r="K566" i="18"/>
  <c r="K1451" i="18"/>
  <c r="K1459" i="18"/>
  <c r="K1286" i="18"/>
  <c r="K462" i="18"/>
  <c r="K482" i="18"/>
  <c r="K433" i="18"/>
  <c r="K362" i="18"/>
  <c r="K1464" i="18"/>
  <c r="K681" i="18"/>
  <c r="K327" i="18"/>
  <c r="K483" i="18"/>
  <c r="K676" i="18"/>
  <c r="K776" i="18"/>
  <c r="K1415" i="18"/>
  <c r="K922" i="18"/>
  <c r="K882" i="18"/>
  <c r="K1093" i="18"/>
  <c r="K775" i="18"/>
  <c r="K347" i="18"/>
  <c r="K1412" i="18"/>
  <c r="E1412" i="18"/>
  <c r="K852" i="18"/>
  <c r="K851" i="18"/>
  <c r="K902" i="18"/>
  <c r="K488" i="18"/>
  <c r="K829" i="18"/>
  <c r="K1295" i="18"/>
  <c r="K174" i="18"/>
  <c r="K1191" i="18"/>
  <c r="K732" i="18"/>
  <c r="K1091" i="18"/>
  <c r="K1056" i="18"/>
  <c r="K1059" i="18"/>
  <c r="K1000" i="18"/>
  <c r="K1017" i="18"/>
  <c r="K524" i="18"/>
  <c r="K344" i="18"/>
  <c r="K331" i="18"/>
  <c r="K97" i="18"/>
  <c r="K1460" i="18"/>
  <c r="K490" i="18"/>
  <c r="K991" i="18"/>
  <c r="K479" i="18"/>
  <c r="K1288" i="18"/>
  <c r="K607" i="18"/>
  <c r="K1294" i="18"/>
  <c r="K278" i="18"/>
  <c r="K94" i="18"/>
  <c r="K1414" i="18"/>
  <c r="K445" i="18"/>
  <c r="K1104" i="18"/>
  <c r="K147" i="18"/>
  <c r="K1073" i="18"/>
  <c r="K321" i="18"/>
  <c r="K491" i="18"/>
  <c r="K1193" i="18"/>
  <c r="K865" i="18"/>
  <c r="K1195" i="18"/>
  <c r="K1196" i="18"/>
  <c r="K1120" i="18"/>
  <c r="K1194" i="18"/>
  <c r="K925" i="18"/>
  <c r="K926" i="18"/>
  <c r="K683" i="18"/>
  <c r="K1265" i="18"/>
  <c r="K1274" i="18"/>
  <c r="K1258" i="18"/>
  <c r="K421" i="18"/>
  <c r="K508" i="18"/>
  <c r="K1151" i="18"/>
  <c r="K518" i="18"/>
  <c r="K514" i="18"/>
  <c r="K1242" i="18"/>
  <c r="K1232" i="18"/>
  <c r="K1224" i="18"/>
  <c r="K1222" i="18"/>
  <c r="K1223" i="18"/>
  <c r="K501" i="18"/>
  <c r="K324" i="18"/>
  <c r="K308" i="18"/>
  <c r="K307" i="18"/>
  <c r="K305" i="18"/>
  <c r="K306" i="18"/>
  <c r="K309" i="18"/>
  <c r="K319" i="18"/>
  <c r="K1267" i="18"/>
  <c r="K1266" i="18"/>
  <c r="K320" i="18"/>
  <c r="K322" i="18"/>
  <c r="K1146" i="18"/>
  <c r="K12" i="18"/>
  <c r="K1389" i="18"/>
  <c r="K1072" i="18"/>
  <c r="K213" i="18"/>
  <c r="K444" i="18"/>
  <c r="K783" i="18"/>
  <c r="K887" i="18"/>
  <c r="K891" i="18"/>
  <c r="K1108" i="18"/>
  <c r="K1319" i="18"/>
  <c r="K236" i="18"/>
  <c r="K143" i="18"/>
  <c r="K1289" i="18"/>
  <c r="K677" i="18"/>
  <c r="K446" i="18"/>
  <c r="K870" i="18"/>
  <c r="K869" i="18"/>
  <c r="K578" i="18"/>
  <c r="K1463" i="18"/>
  <c r="K990" i="18"/>
  <c r="K367" i="18"/>
  <c r="K837" i="18"/>
  <c r="K624" i="18"/>
  <c r="K914" i="18"/>
  <c r="K1371" i="18"/>
  <c r="K1247" i="18"/>
  <c r="K229" i="18"/>
  <c r="K1259" i="18"/>
  <c r="K259" i="18"/>
  <c r="K844" i="18"/>
  <c r="K1378" i="18"/>
  <c r="K1041" i="18"/>
  <c r="K779" i="18"/>
  <c r="K565" i="18"/>
  <c r="K1478" i="18"/>
  <c r="K180" i="18"/>
  <c r="K253" i="18"/>
  <c r="K1271" i="18"/>
  <c r="K206" i="18"/>
  <c r="K461" i="18"/>
  <c r="K1287" i="18"/>
  <c r="K481" i="18"/>
  <c r="K679" i="18"/>
  <c r="K849" i="18"/>
  <c r="K545" i="18"/>
  <c r="K412" i="18"/>
  <c r="K1375" i="18"/>
  <c r="K781" i="18"/>
  <c r="K568" i="18"/>
  <c r="K1471" i="18"/>
  <c r="K1088" i="18"/>
  <c r="K1007" i="18"/>
  <c r="K1293" i="18"/>
  <c r="K944" i="18"/>
  <c r="K680" i="18"/>
  <c r="K857" i="18"/>
  <c r="K969" i="18"/>
  <c r="K1418" i="18"/>
  <c r="K498" i="18"/>
  <c r="K532" i="18"/>
  <c r="K1403" i="18"/>
  <c r="K981" i="18"/>
  <c r="K564" i="18"/>
  <c r="K974" i="18"/>
  <c r="K255" i="18"/>
  <c r="K726" i="18"/>
  <c r="K1405" i="18"/>
  <c r="K563" i="18"/>
  <c r="K729" i="18"/>
  <c r="K1404" i="18"/>
  <c r="K1015" i="18"/>
  <c r="K1399" i="18"/>
  <c r="K1153" i="18"/>
  <c r="K221" i="18"/>
  <c r="K908" i="18"/>
  <c r="K1183" i="18"/>
  <c r="K738" i="18"/>
  <c r="K1410" i="18"/>
  <c r="K1472" i="18"/>
  <c r="K1290" i="18"/>
  <c r="K1340" i="18"/>
  <c r="K1100" i="18"/>
  <c r="K773" i="18"/>
  <c r="K597" i="18"/>
  <c r="K546" i="18"/>
  <c r="K54" i="18"/>
  <c r="K357" i="18"/>
  <c r="K1250" i="18"/>
  <c r="K398" i="18"/>
  <c r="K1409" i="18"/>
  <c r="K400" i="18"/>
  <c r="K1218" i="18"/>
  <c r="K142" i="18"/>
  <c r="K868" i="18"/>
  <c r="K1331" i="18"/>
  <c r="K1044" i="18"/>
  <c r="K1317" i="18"/>
  <c r="K1315" i="18"/>
  <c r="K1316" i="18"/>
  <c r="K1314" i="18"/>
  <c r="K23" i="18"/>
  <c r="K19" i="18"/>
  <c r="K907" i="18"/>
  <c r="K414" i="18"/>
  <c r="K737" i="18"/>
  <c r="K646" i="18"/>
  <c r="K1220" i="18"/>
  <c r="K377" i="18"/>
  <c r="K826" i="18"/>
  <c r="K401" i="18"/>
  <c r="K1272" i="18"/>
  <c r="K817" i="18"/>
  <c r="K824" i="18"/>
  <c r="K825" i="18"/>
  <c r="K812" i="18"/>
  <c r="K768" i="18"/>
  <c r="K1099" i="18"/>
  <c r="K895" i="18"/>
  <c r="K336" i="18"/>
  <c r="K894" i="18"/>
  <c r="H335" i="18"/>
  <c r="K335" i="18" s="1"/>
  <c r="K613" i="18"/>
  <c r="K1204" i="18"/>
  <c r="K1348" i="18"/>
  <c r="K934" i="18"/>
  <c r="K748" i="18"/>
  <c r="K749" i="18"/>
  <c r="K179" i="18"/>
  <c r="K619" i="18"/>
  <c r="K620" i="18"/>
  <c r="K1200" i="18"/>
  <c r="K88" i="18"/>
  <c r="K1362" i="18"/>
  <c r="K811" i="18"/>
  <c r="K586" i="18"/>
  <c r="K1304" i="18"/>
  <c r="K1441" i="18"/>
  <c r="K1323" i="18"/>
  <c r="K1321" i="18"/>
  <c r="K1322" i="18"/>
  <c r="K15" i="18"/>
  <c r="K1358" i="18"/>
  <c r="K1357" i="18"/>
  <c r="K1359" i="18"/>
  <c r="K1425" i="18"/>
  <c r="K1386" i="18"/>
  <c r="K1426" i="18"/>
  <c r="K198" i="18"/>
  <c r="K941" i="18"/>
  <c r="K700" i="18"/>
  <c r="K315" i="18"/>
  <c r="K190" i="18"/>
  <c r="K191" i="18"/>
  <c r="K823" i="18"/>
  <c r="K135" i="18"/>
  <c r="K134" i="18"/>
  <c r="K1029" i="18"/>
  <c r="K742" i="18"/>
  <c r="K743" i="18"/>
  <c r="K918" i="18"/>
  <c r="K1448" i="18"/>
  <c r="K915" i="18"/>
  <c r="K873" i="18"/>
  <c r="K637" i="18"/>
  <c r="K716" i="18"/>
  <c r="K577" i="18"/>
  <c r="K576" i="18"/>
  <c r="K645" i="18"/>
  <c r="K353" i="18"/>
  <c r="K1209" i="18"/>
  <c r="K714" i="18"/>
  <c r="K1363" i="18"/>
  <c r="K866" i="18"/>
  <c r="K387" i="18"/>
  <c r="K1087" i="18"/>
  <c r="K993" i="18"/>
  <c r="K703" i="18"/>
  <c r="K14" i="18"/>
  <c r="K1119" i="18"/>
  <c r="K642" i="18"/>
  <c r="K858" i="18"/>
  <c r="K919" i="18"/>
  <c r="K648" i="18"/>
  <c r="K1275" i="18"/>
  <c r="K1276" i="18"/>
  <c r="K834" i="18"/>
  <c r="K368" i="18"/>
  <c r="K55" i="18"/>
  <c r="K1008" i="18"/>
  <c r="K56" i="18"/>
  <c r="K376" i="18"/>
  <c r="K374" i="18"/>
  <c r="K375" i="18"/>
  <c r="K1192" i="18"/>
  <c r="K1187" i="18"/>
  <c r="K884" i="18"/>
  <c r="K1097" i="18"/>
  <c r="K340" i="18"/>
  <c r="K820" i="18"/>
  <c r="K814" i="18"/>
  <c r="K219" i="18"/>
  <c r="K360" i="18"/>
  <c r="K361" i="18"/>
  <c r="K1480" i="18"/>
  <c r="K784" i="18"/>
  <c r="K265" i="18"/>
  <c r="K1202" i="18"/>
  <c r="K487" i="18"/>
  <c r="K906" i="18"/>
  <c r="K1360" i="18"/>
  <c r="K166" i="18"/>
  <c r="K1262" i="18"/>
  <c r="K1264" i="18"/>
  <c r="K98" i="18"/>
  <c r="K418" i="18"/>
  <c r="K813" i="18"/>
  <c r="K1164" i="18"/>
  <c r="K551" i="18"/>
  <c r="K22" i="18"/>
  <c r="K1268" i="18"/>
  <c r="K18" i="18"/>
  <c r="K815" i="18"/>
  <c r="K24" i="18"/>
  <c r="K323" i="18"/>
  <c r="K1263" i="18"/>
  <c r="K733" i="18"/>
  <c r="K883" i="18"/>
  <c r="K504" i="18"/>
  <c r="K351" i="18"/>
  <c r="K342" i="18"/>
  <c r="K246" i="18"/>
  <c r="K1260" i="18"/>
  <c r="K1217" i="18"/>
  <c r="K1318" i="18"/>
  <c r="K1094" i="18"/>
  <c r="K346" i="18"/>
  <c r="K763" i="18"/>
  <c r="K1393" i="18"/>
  <c r="K267" i="18"/>
  <c r="K1424" i="18"/>
  <c r="K1364" i="18"/>
  <c r="K1365" i="18"/>
  <c r="K13" i="18"/>
  <c r="K795" i="18"/>
  <c r="K570" i="18"/>
  <c r="K762" i="18"/>
  <c r="K764" i="18"/>
  <c r="K976" i="18"/>
  <c r="K670" i="18"/>
  <c r="K399" i="18"/>
  <c r="K1444" i="18"/>
  <c r="K1443" i="18"/>
  <c r="K1234" i="18"/>
  <c r="K1237" i="18"/>
  <c r="K782" i="18"/>
  <c r="K1089" i="18"/>
  <c r="K1374" i="18"/>
  <c r="K971" i="18"/>
  <c r="K582" i="18"/>
  <c r="K1053" i="18"/>
  <c r="K534" i="18"/>
  <c r="K144" i="18"/>
  <c r="K604" i="18"/>
  <c r="K936" i="18"/>
  <c r="K1291" i="18"/>
  <c r="K1230" i="18"/>
  <c r="K1227" i="18"/>
  <c r="K766" i="18"/>
  <c r="K1442" i="18"/>
  <c r="K471" i="18"/>
  <c r="K372" i="18"/>
  <c r="K1118" i="18"/>
  <c r="K149" i="18"/>
  <c r="K37" i="18"/>
  <c r="K428" i="18"/>
  <c r="K886" i="18"/>
  <c r="K494" i="18"/>
  <c r="K493" i="18"/>
  <c r="K492" i="18"/>
  <c r="K841" i="18"/>
  <c r="K220" i="18"/>
  <c r="K840" i="18"/>
  <c r="K930" i="18"/>
  <c r="K932" i="18"/>
  <c r="K931" i="18"/>
  <c r="K74" i="18"/>
  <c r="K1110" i="18"/>
  <c r="K39" i="18"/>
  <c r="K371" i="18"/>
  <c r="K86" i="18"/>
  <c r="K36" i="18"/>
  <c r="K373" i="18"/>
  <c r="K1352" i="18"/>
  <c r="K1116" i="18"/>
  <c r="K85" i="18"/>
  <c r="K34" i="18"/>
  <c r="K1115" i="18"/>
  <c r="K38" i="18"/>
  <c r="K73" i="18"/>
  <c r="K1114" i="18"/>
  <c r="K35" i="18"/>
  <c r="K652" i="18"/>
  <c r="K888" i="18"/>
  <c r="K500" i="18"/>
  <c r="K1269" i="18"/>
  <c r="K105" i="18"/>
  <c r="K1413" i="18"/>
  <c r="K1398" i="18"/>
  <c r="K958" i="18"/>
  <c r="K111" i="18"/>
  <c r="K317" i="18"/>
  <c r="K318" i="18"/>
  <c r="K1353" i="18"/>
  <c r="K1140" i="18"/>
  <c r="K685" i="18"/>
  <c r="K691" i="18"/>
  <c r="K271" i="18"/>
  <c r="K89" i="18"/>
  <c r="K859" i="18"/>
  <c r="K929" i="18"/>
  <c r="K1173" i="18"/>
  <c r="K438" i="18"/>
  <c r="K660" i="18"/>
  <c r="K657" i="18"/>
  <c r="H661" i="18"/>
  <c r="K661" i="18" s="1"/>
  <c r="K656" i="18"/>
  <c r="K658" i="18"/>
  <c r="K659" i="18"/>
  <c r="K879" i="18"/>
  <c r="K1141" i="18"/>
  <c r="K871" i="18"/>
  <c r="K244" i="18"/>
  <c r="K239" i="18"/>
  <c r="K1395" i="18"/>
  <c r="K416" i="18"/>
  <c r="K1169" i="18"/>
  <c r="K415" i="18"/>
  <c r="K1148" i="18"/>
  <c r="K1147" i="18"/>
  <c r="K214" i="18"/>
  <c r="K1046" i="18"/>
  <c r="K571" i="18"/>
  <c r="K473" i="18"/>
  <c r="K875" i="18"/>
  <c r="K1284" i="18"/>
  <c r="K665" i="18"/>
  <c r="K312" i="18"/>
  <c r="K822" i="18"/>
  <c r="K359" i="18"/>
  <c r="K1210" i="18"/>
  <c r="K79" i="18"/>
  <c r="K419" i="18"/>
  <c r="K912" i="18"/>
  <c r="K485" i="18"/>
  <c r="K103" i="18"/>
  <c r="K520" i="18"/>
  <c r="K948" i="18"/>
  <c r="K83" i="18"/>
  <c r="K254" i="18"/>
  <c r="K447" i="18"/>
  <c r="K736" i="18"/>
  <c r="K517" i="18"/>
  <c r="K536" i="18"/>
  <c r="K158" i="18"/>
  <c r="K224" i="18"/>
  <c r="K43" i="18"/>
  <c r="K1149" i="18"/>
  <c r="K735" i="18"/>
  <c r="K745" i="18"/>
  <c r="K1016" i="18"/>
  <c r="K93" i="18"/>
  <c r="K920" i="18"/>
  <c r="K341" i="18"/>
  <c r="K330" i="18"/>
  <c r="K155" i="18"/>
  <c r="K425" i="18"/>
  <c r="K1407" i="18"/>
  <c r="K1249" i="18"/>
  <c r="K356" i="18"/>
  <c r="K1038" i="18"/>
  <c r="K434" i="18"/>
  <c r="K82" i="18"/>
  <c r="K314" i="18"/>
  <c r="K91" i="18"/>
  <c r="K1270" i="18"/>
  <c r="K734" i="18"/>
  <c r="K1160" i="18"/>
  <c r="K664" i="18"/>
  <c r="E775" i="18" l="1"/>
  <c r="E1093" i="18" s="1"/>
  <c r="E882" i="18" s="1"/>
  <c r="E922" i="18" s="1"/>
  <c r="E161" i="18" s="1"/>
  <c r="E1064" i="18" s="1"/>
  <c r="E352" i="18" s="1"/>
  <c r="E1085" i="18" s="1"/>
  <c r="E413" i="18" s="1"/>
  <c r="E1485" i="18" s="1"/>
  <c r="E751" i="18" s="1"/>
  <c r="E625" i="18" s="1"/>
  <c r="E287" i="18" s="1"/>
  <c r="E252" i="18" s="1"/>
  <c r="E704" i="18" s="1"/>
  <c r="E1197" i="18" s="1"/>
  <c r="E1144" i="18" s="1"/>
  <c r="E1299" i="18" s="1"/>
  <c r="E724" i="18" l="1"/>
  <c r="E260" i="18"/>
  <c r="E1179" i="18"/>
  <c r="E1308" i="18"/>
  <c r="E845" i="18"/>
  <c r="E846" i="18" s="1"/>
  <c r="E529" i="18"/>
  <c r="E530" i="18" s="1"/>
  <c r="E531" i="18" s="1"/>
  <c r="E1037" i="18"/>
  <c r="E992" i="18"/>
  <c r="E48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1C10609F-C30D-41D6-B24A-B560D0D2811B}">
      <text>
        <r>
          <rPr>
            <b/>
            <sz val="9"/>
            <color indexed="81"/>
            <rFont val="Tahoma"/>
            <family val="2"/>
          </rPr>
          <t>Ingrese NOMBRE DE ORGANO al que pertenece, si corresponde.</t>
        </r>
      </text>
    </comment>
    <comment ref="D4" authorId="0" shapeId="0" xr:uid="{0AC0E097-DD3C-40E0-857F-EEE003C2C7A0}">
      <text>
        <r>
          <rPr>
            <b/>
            <sz val="9"/>
            <color indexed="81"/>
            <rFont val="Tahoma"/>
            <family val="2"/>
          </rPr>
          <t>Ingrese NOMBRE DE LA UNIDAD ORGANICA a la que pertenece, si corresponde.</t>
        </r>
      </text>
    </comment>
    <comment ref="D5" authorId="0" shapeId="0" xr:uid="{85111826-6ACF-4311-A232-D5E7ED0C0F60}">
      <text>
        <r>
          <rPr>
            <b/>
            <sz val="9"/>
            <color indexed="81"/>
            <rFont val="Tahoma"/>
            <family val="2"/>
          </rPr>
          <t>Ingrese NOMBRE DE LA OFICINA a la que pertenece, si corresponde.</t>
        </r>
      </text>
    </comment>
    <comment ref="D6" authorId="0" shapeId="0" xr:uid="{DA11AD09-DA27-4BCB-ABD7-2F9AB8B12FCC}">
      <text>
        <r>
          <rPr>
            <b/>
            <sz val="9"/>
            <color indexed="81"/>
            <rFont val="Tahoma"/>
            <family val="2"/>
          </rPr>
          <t>Ingrese NOMBRE DE DEPARTAMENTO al que pertenece, si corresponde.</t>
        </r>
      </text>
    </comment>
    <comment ref="B7" authorId="0" shapeId="0" xr:uid="{637220D0-EE77-4806-9AAD-3AE710CB49C4}">
      <text>
        <r>
          <rPr>
            <b/>
            <sz val="9"/>
            <color indexed="81"/>
            <rFont val="Tahoma"/>
            <family val="2"/>
          </rPr>
          <t>Para las ACTIVIDADES programadas, revise su programacion de POI 2019</t>
        </r>
      </text>
    </comment>
    <comment ref="B10" authorId="0" shapeId="0" xr:uid="{11DE583B-6791-4EA1-A0A5-5921796637E5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10" authorId="0" shapeId="0" xr:uid="{B8B40370-1E40-4E51-A477-178F935B99BC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10" authorId="0" shapeId="0" xr:uid="{7D384FEF-BDF8-4621-BED6-4333F78CA297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10" authorId="0" shapeId="0" xr:uid="{97E193FF-428A-464A-963C-8B1499B8ABC5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10" authorId="0" shapeId="0" xr:uid="{71DAF66E-7BD2-4CE2-96C7-64044FB78E17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10" authorId="0" shapeId="0" xr:uid="{AC0FBBA4-E377-4E77-A6CF-E6818118E90C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10" authorId="0" shapeId="0" xr:uid="{2CFF7212-CE15-4246-B5AA-68D5DE2FB6BA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10" authorId="0" shapeId="0" xr:uid="{7521E9BF-B516-4502-A01E-8AE84B66141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10" authorId="0" shapeId="0" xr:uid="{2649C9E3-04A1-46A6-ADC0-6AE11BE64F7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10" authorId="0" shapeId="0" xr:uid="{10EE279F-DDC4-47FB-BA64-85CABB4FE144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10" authorId="0" shapeId="0" xr:uid="{F260A36C-781F-4B7E-BF6A-8C706EB32501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11" authorId="0" shapeId="0" xr:uid="{5D63C759-A916-42B0-B95F-C00FA2420321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11" authorId="0" shapeId="0" xr:uid="{542DB612-C545-4058-9EA4-B9719C281B06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12" authorId="0" shapeId="0" xr:uid="{2CEB379B-7CE3-4D9A-98AA-45ADFA6E8CDB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12" authorId="0" shapeId="0" xr:uid="{07117629-BA4E-48EC-8B38-B6B0B81D866A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12" authorId="0" shapeId="0" xr:uid="{1C92CF3E-C473-43CF-A113-989730A9170E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12" authorId="0" shapeId="0" xr:uid="{6D89407B-ACB3-447A-8467-60F733F8D307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12" authorId="0" shapeId="0" xr:uid="{21E8F670-D809-4E73-805F-42133AB5A369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12" authorId="0" shapeId="0" xr:uid="{02CB9B25-A70D-4054-8710-C10AB8C6476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12" authorId="0" shapeId="0" xr:uid="{FEF38FB3-6F33-4CD0-816E-D30FB859893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12" authorId="0" shapeId="0" xr:uid="{B55AFEBB-3292-4034-A3DA-22C3D927210F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12" authorId="0" shapeId="0" xr:uid="{0E158144-6328-43FA-AE95-CFD94A688A9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12" authorId="0" shapeId="0" xr:uid="{DC2270B2-9162-4F68-AE19-740FF9E3CE32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12" authorId="0" shapeId="0" xr:uid="{53D5CDE2-6FDE-43A7-8518-52F42FE27686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13" authorId="0" shapeId="0" xr:uid="{B95D8884-0B2E-4AD0-B374-9521B11793BC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13" authorId="0" shapeId="0" xr:uid="{0E05EB68-043A-4014-9521-764CB67B82F9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14" authorId="0" shapeId="0" xr:uid="{264375A0-9306-451E-9C21-69AF2AC2396B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14" authorId="0" shapeId="0" xr:uid="{272F175F-5725-44AE-86D8-886C2360ED38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14" authorId="0" shapeId="0" xr:uid="{0B69DAFD-D2C7-4E84-A81B-63566213323E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14" authorId="0" shapeId="0" xr:uid="{0D75113B-2270-46EC-8F70-DDB7EE6836CC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14" authorId="0" shapeId="0" xr:uid="{0BAEA971-A974-44C1-8948-91D68141D28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14" authorId="0" shapeId="0" xr:uid="{9F380338-AA2C-4111-BB76-790A36EA5D5E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14" authorId="0" shapeId="0" xr:uid="{7847AA65-1837-4299-9C4F-42775126755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14" authorId="0" shapeId="0" xr:uid="{6E10B677-35F2-4604-862C-4A34FE429EE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14" authorId="0" shapeId="0" xr:uid="{7049D68E-DEDC-4B78-988D-28C23256247B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14" authorId="0" shapeId="0" xr:uid="{9B67B106-F4E3-4FC2-8F57-5DE90B427AF7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14" authorId="0" shapeId="0" xr:uid="{270EE13A-D7C2-4F31-BDD8-2F9A64405B5F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15" authorId="0" shapeId="0" xr:uid="{C8875471-382B-4554-B653-57347213282A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15" authorId="0" shapeId="0" xr:uid="{D196F3ED-BB08-4659-9CF1-94FAA89199B2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16" authorId="0" shapeId="0" xr:uid="{9593122E-A14D-424F-8FE2-3CDDD26D63B1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16" authorId="0" shapeId="0" xr:uid="{D8873B14-4099-43F7-8772-047722837D0E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16" authorId="0" shapeId="0" xr:uid="{6C9978A2-CF61-4108-8D2D-3B6741A58CC9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16" authorId="0" shapeId="0" xr:uid="{615445B3-85BE-4BE3-BC82-2A435546A479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16" authorId="0" shapeId="0" xr:uid="{77A8331C-F2B7-492F-AFED-17310373889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16" authorId="0" shapeId="0" xr:uid="{02C4BB97-9E07-428C-9136-1EB59592213C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16" authorId="0" shapeId="0" xr:uid="{10E587E1-F585-47DC-B2FC-A816BAD86DE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16" authorId="0" shapeId="0" xr:uid="{0BE6EB80-E1B4-4CB0-AAFE-030D568D6B2C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16" authorId="0" shapeId="0" xr:uid="{AAED2385-7BB3-4533-AEAE-330ED2020CC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16" authorId="0" shapeId="0" xr:uid="{C88E3C95-2622-436A-BA7C-9DA206D50C60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16" authorId="0" shapeId="0" xr:uid="{2CAE1411-A8F2-41C1-9144-6FE12C577415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17" authorId="0" shapeId="0" xr:uid="{380C62C7-0F63-435F-B1F3-5CFD5641DE18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17" authorId="0" shapeId="0" xr:uid="{11474992-7E71-4F34-8CB4-6053C22319B6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18" authorId="0" shapeId="0" xr:uid="{EDD30CAA-17A2-4A34-BAA8-D7263779288E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18" authorId="0" shapeId="0" xr:uid="{1E212BE2-B18D-43F7-865A-DE05C3C4DE1F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18" authorId="0" shapeId="0" xr:uid="{FFD2B64C-DA14-4469-B51C-1F48413CFA3A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18" authorId="0" shapeId="0" xr:uid="{14497D8B-E586-4066-B363-B09139918929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18" authorId="0" shapeId="0" xr:uid="{9E8E0E44-72B7-4AC1-B2BD-E41B57CCDB4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18" authorId="0" shapeId="0" xr:uid="{70BF3A1D-3E11-4CF4-A5AA-63B0908B6210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18" authorId="0" shapeId="0" xr:uid="{CDB66889-EA1A-4978-B4CE-4C9A95F5E4F0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18" authorId="0" shapeId="0" xr:uid="{F5BEF244-DE03-4CAA-BF47-0F41E9E7F07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18" authorId="0" shapeId="0" xr:uid="{0CAAC892-76DA-40CD-9783-D602902AD92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18" authorId="0" shapeId="0" xr:uid="{C907CE14-998F-4671-80F3-18D891D5E1A3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18" authorId="0" shapeId="0" xr:uid="{592E3DC8-6214-4D3D-9559-D36D5BD905ED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19" authorId="0" shapeId="0" xr:uid="{B39DA874-C1E9-4F28-A6CC-B90DCA36D1D6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19" authorId="0" shapeId="0" xr:uid="{EB5C915A-5DF6-4949-8E55-25DE5231B2DC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20" authorId="0" shapeId="0" xr:uid="{5CCDD96D-62DA-4E11-8912-CF852618F9C5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20" authorId="0" shapeId="0" xr:uid="{529BD8C4-4FDB-4ECB-BFC8-83FAD01E4251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20" authorId="0" shapeId="0" xr:uid="{BF67B2F5-E57A-4CFB-8613-E4CE27D2767A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20" authorId="0" shapeId="0" xr:uid="{2BC2BE22-7851-4076-8699-A42D26794D4B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20" authorId="0" shapeId="0" xr:uid="{55122EDE-E9F5-40C3-B9B4-AE08D9A4FED5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20" authorId="0" shapeId="0" xr:uid="{00FAD959-9243-4490-98CC-BC47927237DE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20" authorId="0" shapeId="0" xr:uid="{1A317014-8021-4F94-9F56-3D1271833C0E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20" authorId="0" shapeId="0" xr:uid="{83FF9242-A4DC-4369-BB17-5BDBB6BFAD8B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20" authorId="0" shapeId="0" xr:uid="{0060273E-6D43-41B3-82D0-6862E57786D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20" authorId="0" shapeId="0" xr:uid="{24FBD34D-D83D-49F3-8F29-AD2CB240D502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20" authorId="0" shapeId="0" xr:uid="{86B04382-9C18-43B6-BA9A-824147611B79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21" authorId="0" shapeId="0" xr:uid="{3D667315-516B-4717-9297-5E8A4774107B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21" authorId="0" shapeId="0" xr:uid="{C72E3A70-7545-4574-8C94-C84E17D7C37F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22" authorId="0" shapeId="0" xr:uid="{1DDE235C-B4D4-4FCC-AE53-E40429ECCB25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22" authorId="0" shapeId="0" xr:uid="{82F1E157-F207-490A-AA6A-643BB561C775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22" authorId="0" shapeId="0" xr:uid="{E2A44225-4A68-47CA-A162-C95F2C3E9076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22" authorId="0" shapeId="0" xr:uid="{0A14B072-00CF-4192-8975-2F8A2D3A221E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22" authorId="0" shapeId="0" xr:uid="{AE399BB2-2E74-4385-BD7F-7D4F1473677B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22" authorId="0" shapeId="0" xr:uid="{C5957B99-CF13-41AD-AB69-A28D527E3BD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22" authorId="0" shapeId="0" xr:uid="{BA82AF8B-8472-4AA3-8126-A892FDD2D944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22" authorId="0" shapeId="0" xr:uid="{093D27AD-9F77-4AA8-8C15-36697DCB2089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22" authorId="0" shapeId="0" xr:uid="{418C4C9B-C325-423B-A4AF-93B70B849A0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22" authorId="0" shapeId="0" xr:uid="{32C672D1-4C9B-4DDA-8F9A-40FDB27FDB38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22" authorId="0" shapeId="0" xr:uid="{935B018B-7C9F-4958-8461-568014A73C63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23" authorId="0" shapeId="0" xr:uid="{CDF32916-EE0A-48E2-8583-DEA54A4FAA16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23" authorId="0" shapeId="0" xr:uid="{C690EACF-717D-4741-AD1E-B036436DC29F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24" authorId="0" shapeId="0" xr:uid="{1DDBFC49-A905-49AF-B462-BD416BA74E71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24" authorId="0" shapeId="0" xr:uid="{7D79798F-8DDF-490A-A9C8-BBFD26AC33A1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24" authorId="0" shapeId="0" xr:uid="{CADA4BF8-E99C-458F-B751-2358F1A1283A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24" authorId="0" shapeId="0" xr:uid="{A69D7538-225B-4A4A-B66C-D0CECA782CA0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24" authorId="0" shapeId="0" xr:uid="{5597780B-F7CC-4957-A001-079754305F0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24" authorId="0" shapeId="0" xr:uid="{BD152A0F-D4E2-4CA6-9E9B-504D390688C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24" authorId="0" shapeId="0" xr:uid="{7D0B0049-0A02-4DD1-BD9D-EDE64468CF3A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24" authorId="0" shapeId="0" xr:uid="{49B55ECD-4328-47A6-BDCB-603F5A507FE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24" authorId="0" shapeId="0" xr:uid="{1D72924D-DF05-4775-B87A-8FF22C1E0AC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24" authorId="0" shapeId="0" xr:uid="{A5FE4A42-1DFF-49EB-8A85-3B2D8D0DB389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24" authorId="0" shapeId="0" xr:uid="{594D778A-7A71-4288-B927-311AA61AAC4B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25" authorId="0" shapeId="0" xr:uid="{5873E084-98F0-4E8B-B5E0-D091270F8777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25" authorId="0" shapeId="0" xr:uid="{3098319E-14B8-46A7-9584-6D318C3E4D1C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26" authorId="0" shapeId="0" xr:uid="{3ABD3A37-6899-4253-AB25-6D9561F65DB1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26" authorId="0" shapeId="0" xr:uid="{8BE9A9C6-DBDA-4742-9083-ADE81A88768E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26" authorId="0" shapeId="0" xr:uid="{A6CEBD76-66A9-4DAE-A480-8573B19AEE7B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26" authorId="0" shapeId="0" xr:uid="{5F42F51B-835D-4753-819F-DD4F8FBBF74B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26" authorId="0" shapeId="0" xr:uid="{6CBF8479-F843-431C-8088-C3D327DF6CB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26" authorId="0" shapeId="0" xr:uid="{9F6947A6-4879-42F1-81A8-11BC09630A13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26" authorId="0" shapeId="0" xr:uid="{D9501F2D-9082-4076-90F7-F1D8A3C8DAAA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26" authorId="0" shapeId="0" xr:uid="{0A38FD0A-CD79-41C8-9C67-05293BC5F02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26" authorId="0" shapeId="0" xr:uid="{73FA5E9D-68E7-490C-AF83-60558E957948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26" authorId="0" shapeId="0" xr:uid="{9CF47CF4-9E28-4A4D-A2D0-EB1BCCD08365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26" authorId="0" shapeId="0" xr:uid="{BB4BE76A-0799-4F67-9E15-C7CA07A5146E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27" authorId="0" shapeId="0" xr:uid="{6F8965E0-F602-44A8-8C51-97C0B1718B1D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27" authorId="0" shapeId="0" xr:uid="{D05C3211-FF57-48AB-8C44-BF1048E77A3F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28" authorId="0" shapeId="0" xr:uid="{541137BD-320E-49AD-8419-FD3EC6D7948B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28" authorId="0" shapeId="0" xr:uid="{F7F06F80-9500-42E5-B89A-304D9469B8B6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28" authorId="0" shapeId="0" xr:uid="{966D7AAD-BA2B-44CF-A22F-CE532415EFEC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28" authorId="0" shapeId="0" xr:uid="{70C7E9DA-9BA0-429D-8C71-51F754CE6790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28" authorId="0" shapeId="0" xr:uid="{AA71EC79-4369-44F4-91C9-F315447EB2E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28" authorId="0" shapeId="0" xr:uid="{987119D7-7370-4698-A027-02F62482501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28" authorId="0" shapeId="0" xr:uid="{3EE1CBFE-96C4-413E-A623-5F043BFFC91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28" authorId="0" shapeId="0" xr:uid="{BC33F502-DC64-4546-9E6C-D7EBD6618D8E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28" authorId="0" shapeId="0" xr:uid="{C99C3F06-6C60-4233-8183-90F0F1F8FDF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28" authorId="0" shapeId="0" xr:uid="{8C38B0EE-277E-4D52-A3FD-23E39AB44612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28" authorId="0" shapeId="0" xr:uid="{81158931-4A81-4916-9DC9-FDADD7F29690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29" authorId="0" shapeId="0" xr:uid="{F879425D-8E0E-408B-BA8A-2CEA556070F3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29" authorId="0" shapeId="0" xr:uid="{D5943ED9-0707-4D0D-ADDB-464EB92BF6F7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30" authorId="0" shapeId="0" xr:uid="{5EC59F07-8521-46CF-8A93-900C985A1167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30" authorId="0" shapeId="0" xr:uid="{4AEDDA6D-D6D5-4267-BAAC-9DA582AA660A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30" authorId="0" shapeId="0" xr:uid="{D3AB8B83-2900-4F51-94F6-C02B48DDB434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30" authorId="0" shapeId="0" xr:uid="{E60EAE3B-720C-482E-9EE8-F667837C50E3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30" authorId="0" shapeId="0" xr:uid="{ADD95450-71BD-4B7F-B460-F27C77996F7E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30" authorId="0" shapeId="0" xr:uid="{04C493C7-D23B-4A82-BCF4-B156D8DB7492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30" authorId="0" shapeId="0" xr:uid="{42496CE0-4522-41B0-A044-FCA5430CD0A9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30" authorId="0" shapeId="0" xr:uid="{DC64E650-0B2E-4480-8085-1E3B14198FB1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30" authorId="0" shapeId="0" xr:uid="{044A7313-4F44-4284-96DB-175EB0EB53D0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30" authorId="0" shapeId="0" xr:uid="{7EB23F37-27E0-4A01-B483-456BEF23C830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30" authorId="0" shapeId="0" xr:uid="{463F9F49-24C7-4A2A-9E70-EE5FC1190979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31" authorId="0" shapeId="0" xr:uid="{99E35A0C-B40A-46EE-A7B8-E4A6C6191C55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31" authorId="0" shapeId="0" xr:uid="{07A0610B-3333-4C46-AFBC-2F995F08A199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32" authorId="0" shapeId="0" xr:uid="{7F2645A0-68AC-4CC0-926A-40AE8064158B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32" authorId="0" shapeId="0" xr:uid="{CF3E5449-60F6-49B3-8CDB-7C2C4562FF0A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32" authorId="0" shapeId="0" xr:uid="{CD6CF987-0237-4F42-BE9A-8DB0AF5A459C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32" authorId="0" shapeId="0" xr:uid="{88E91683-DA05-4CF1-AA3E-6637EAA9C57F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32" authorId="0" shapeId="0" xr:uid="{2DFA6F55-A6F3-4033-B7D9-CBC52B97DEEA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32" authorId="0" shapeId="0" xr:uid="{BF78A758-1A4A-4913-87B6-568826EF39F3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32" authorId="0" shapeId="0" xr:uid="{FBEB40E2-3DC4-4219-9421-0390A1E8671F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32" authorId="0" shapeId="0" xr:uid="{4BB146F7-410D-457A-B54B-F4FB7739D00B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32" authorId="0" shapeId="0" xr:uid="{1008E89F-016D-4459-B8BF-86C47E6AC8F9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32" authorId="0" shapeId="0" xr:uid="{624A8BE8-32CE-4EA3-94A3-DB9CCA193EA4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32" authorId="0" shapeId="0" xr:uid="{3E712E79-E113-4C23-B6A4-5CC55A56A511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33" authorId="0" shapeId="0" xr:uid="{9D2CE788-D2A8-4D43-BC8C-6FE916367066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33" authorId="0" shapeId="0" xr:uid="{F2892E4E-6765-4E7E-AFC1-A32DBAE3E8E7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34" authorId="0" shapeId="0" xr:uid="{616CCEC3-2914-41F8-ADCA-769ED948FF9F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34" authorId="0" shapeId="0" xr:uid="{9F8494C4-543D-4619-9187-9EC4A17E4C10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34" authorId="0" shapeId="0" xr:uid="{4AC169D0-D704-4AA9-81E9-3C4AA408F698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34" authorId="0" shapeId="0" xr:uid="{99CE73E8-8F05-4B33-99F8-DE981960C8B2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34" authorId="0" shapeId="0" xr:uid="{517F6C50-D092-4A82-BC0E-F6EF2D0703C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34" authorId="0" shapeId="0" xr:uid="{FEC72AA8-2043-4AEE-A636-996494ED547F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34" authorId="0" shapeId="0" xr:uid="{EE6F1D82-5CA5-40DA-8A7C-FBCB1E5A8275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34" authorId="0" shapeId="0" xr:uid="{638A9A77-1F3F-4C67-8FB6-453808458D8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34" authorId="0" shapeId="0" xr:uid="{46AE3C9B-A4D2-4FE3-B138-296673CE6FD7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34" authorId="0" shapeId="0" xr:uid="{3CC4F88C-37DE-46EC-8C7D-DB13B726BCBA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34" authorId="0" shapeId="0" xr:uid="{B1D4E0FD-A5EE-45AB-8B01-8E78F9520C97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35" authorId="0" shapeId="0" xr:uid="{8663EDA2-9479-45D9-AE01-168DAD817A69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35" authorId="0" shapeId="0" xr:uid="{2B2BB233-1E93-48EF-B61D-41DABB4CAC11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36" authorId="0" shapeId="0" xr:uid="{23E603DE-EC05-401D-8007-87A0ED6F9828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36" authorId="0" shapeId="0" xr:uid="{FEB65F7E-908B-4434-AFA1-DB40D04146B6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36" authorId="0" shapeId="0" xr:uid="{C6E2820B-3E55-4F23-8B47-3A36CA642BDF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36" authorId="0" shapeId="0" xr:uid="{C94ABEAF-DAEB-406F-9EBD-E33D7D2F47C8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36" authorId="0" shapeId="0" xr:uid="{88629948-54BC-4512-9377-6DFBD86591B4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36" authorId="0" shapeId="0" xr:uid="{B917899D-78B2-45EA-B76B-FEFA0F0F76A5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36" authorId="0" shapeId="0" xr:uid="{137B6907-D523-40FA-A0F0-EED1AEF6BEFD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36" authorId="0" shapeId="0" xr:uid="{124343C1-582A-48FA-8AE9-15F1CE7F5D5F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36" authorId="0" shapeId="0" xr:uid="{B1D1A882-D03E-4091-8716-940718AD930A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36" authorId="0" shapeId="0" xr:uid="{B9A4A8C0-9418-403F-83F5-FC7D507FEECE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36" authorId="0" shapeId="0" xr:uid="{0C92A5CE-758A-4D61-8981-AA7578EDD8EF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37" authorId="0" shapeId="0" xr:uid="{75BB5F34-CC03-4E0A-844C-710C34F17BF1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37" authorId="0" shapeId="0" xr:uid="{2B3CFEDC-9AD7-4B65-AF7B-F0F3758FC9F0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  <comment ref="B38" authorId="0" shapeId="0" xr:uid="{B5B34F0B-390B-4D46-AF74-9A89827D1C31}">
      <text>
        <r>
          <rPr>
            <b/>
            <sz val="9"/>
            <color indexed="81"/>
            <rFont val="Tahoma"/>
            <family val="2"/>
          </rPr>
          <t>COPIE LA ACTIVIDAD PROGRAMADA DEL  POI 2019</t>
        </r>
      </text>
    </comment>
    <comment ref="E38" authorId="0" shapeId="0" xr:uid="{239790A4-7CDC-474C-BF57-2AEFAF51955C}">
      <text>
        <r>
          <rPr>
            <b/>
            <sz val="9"/>
            <color indexed="81"/>
            <rFont val="Tahoma"/>
            <family val="2"/>
          </rPr>
          <t>COPIE LA UNIDAD DE MEDIDA DE 
LA ACTIVIDAD PROGRAMADA</t>
        </r>
      </text>
    </comment>
    <comment ref="G38" authorId="0" shapeId="0" xr:uid="{EA6A92BE-5F03-478F-AD97-61822A181BEE}">
      <text>
        <r>
          <rPr>
            <b/>
            <sz val="9"/>
            <color indexed="81"/>
            <rFont val="Tahoma"/>
            <family val="2"/>
          </rPr>
          <t>COPIE META ANUAL DEL POI 2019</t>
        </r>
      </text>
    </comment>
    <comment ref="N38" authorId="0" shapeId="0" xr:uid="{215F891E-57E9-41B9-B848-0EDC2CC9A34A}">
      <text>
        <r>
          <rPr>
            <b/>
            <sz val="9"/>
            <color indexed="81"/>
            <rFont val="Tahoma"/>
            <family val="2"/>
          </rPr>
          <t>INGRESE META MENSUAL EJECUTADA POR SU AREA</t>
        </r>
      </text>
    </comment>
    <comment ref="O38" authorId="0" shapeId="0" xr:uid="{2688360E-CBB1-479F-8C09-47B54C5E50F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P38" authorId="0" shapeId="0" xr:uid="{2A0F8A4D-FF6C-4184-9833-99A1CF69C739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Q38" authorId="0" shapeId="0" xr:uid="{2BA2255F-C4B6-4322-8BC0-EF8A59FDBD24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R38" authorId="0" shapeId="0" xr:uid="{0C174286-DC42-43F4-8595-415EC8AD57C6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S38" authorId="0" shapeId="0" xr:uid="{4C9CA454-4317-4134-A840-AA0E5229CEDB}">
      <text>
        <r>
          <rPr>
            <b/>
            <sz val="9"/>
            <color indexed="81"/>
            <rFont val="Tahoma"/>
            <family val="2"/>
          </rPr>
          <t>INGRESE META EJECUTADA MENSUAL</t>
        </r>
      </text>
    </comment>
    <comment ref="T38" authorId="0" shapeId="0" xr:uid="{8162FB0D-1810-47C4-98A0-0EEA047F2DED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U38" authorId="0" shapeId="0" xr:uid="{DDDFC823-7595-409D-A71F-501B32F5B83A}">
      <text>
        <r>
          <rPr>
            <b/>
            <sz val="9"/>
            <color indexed="81"/>
            <rFont val="Tahoma"/>
            <family val="2"/>
          </rPr>
          <t>Se calcula automaticamente.</t>
        </r>
      </text>
    </comment>
    <comment ref="G39" authorId="0" shapeId="0" xr:uid="{6268694C-62CB-492A-8560-9CA66083239B}">
      <text>
        <r>
          <rPr>
            <b/>
            <sz val="9"/>
            <color indexed="81"/>
            <rFont val="Tahoma"/>
            <charset val="1"/>
          </rPr>
          <t>COPIE ESTIMACION DE GASTO DEL POI 2019</t>
        </r>
      </text>
    </comment>
    <comment ref="T39" authorId="0" shapeId="0" xr:uid="{B648CF15-D4BC-4979-8D17-5098DC1BE429}">
      <text>
        <r>
          <rPr>
            <b/>
            <sz val="9"/>
            <color indexed="81"/>
            <rFont val="Tahoma"/>
            <charset val="1"/>
          </rPr>
          <t>INGRESE GASTO ANUAL EJECUTADO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9" authorId="0" shapeId="0" xr:uid="{BBAC5763-A0FB-4C86-8D7C-E8D71D15570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9" authorId="0" shapeId="0" xr:uid="{ACD27375-499D-415D-8B4C-9D2258CF473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9" authorId="0" shapeId="0" xr:uid="{DB5AC2A0-FE68-443B-BB0B-5EB7F6F5883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9" authorId="0" shapeId="0" xr:uid="{180B4F4E-C9DA-4172-9AD9-9E16453235EF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9" authorId="0" shapeId="0" xr:uid="{B98C4600-3579-4EE6-9EAD-BB148BA6225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0" authorId="0" shapeId="0" xr:uid="{E21DFD1C-BA23-40D3-B589-1D71DF9910C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0" authorId="0" shapeId="0" xr:uid="{8472BBA9-E583-4C05-A4B9-FF7F0734E1D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0" authorId="0" shapeId="0" xr:uid="{32405498-368F-4614-AEE8-F536C7AB4AD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0" authorId="0" shapeId="0" xr:uid="{CA7B4A22-8919-432B-A7BB-957B7869EAD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0" authorId="0" shapeId="0" xr:uid="{0C7B56E7-88A0-471E-A429-54344F7C2DE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1" authorId="0" shapeId="0" xr:uid="{D67D99A2-877C-4A97-9A40-AF358C4A7853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1" authorId="0" shapeId="0" xr:uid="{59F50622-EAFE-4608-B605-B7429154BBEE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1" authorId="0" shapeId="0" xr:uid="{E1879878-995C-479D-82DB-3E04421DAF8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1" authorId="0" shapeId="0" xr:uid="{41B470F3-A1A0-41A6-9C4C-15808B7C3CE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1" authorId="0" shapeId="0" xr:uid="{4B56F4DC-05DB-48DE-881A-864DB92F7AA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2" authorId="0" shapeId="0" xr:uid="{7C4E5230-3EF4-4B0D-B8DE-B1C8A3C2661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2" authorId="0" shapeId="0" xr:uid="{1D1A2408-E63C-413A-B93D-5165B7B2B50E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2" authorId="0" shapeId="0" xr:uid="{5783B2BD-879C-4C1D-BD2C-29CF2B479F3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2" authorId="0" shapeId="0" xr:uid="{A25C2C45-20EE-4F99-B11F-D3C3B1FC8B24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2" authorId="0" shapeId="0" xr:uid="{FA79FAD4-3A16-4052-8B0A-55A0AA7D7403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3" authorId="0" shapeId="0" xr:uid="{D558E9F4-C532-4C1F-8D4B-430E3FB7A90F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3" authorId="0" shapeId="0" xr:uid="{AB420469-F8D9-4212-9EBA-05430319D02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3" authorId="0" shapeId="0" xr:uid="{65F760FA-38ED-4E3F-9034-857D4D5F140A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3" authorId="0" shapeId="0" xr:uid="{B6445E31-3542-4C10-A447-B25517062E9A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3" authorId="0" shapeId="0" xr:uid="{9D662D2D-AFA3-432B-B948-C5056A268798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4" authorId="0" shapeId="0" xr:uid="{AC9F8DFA-9E70-4C39-BE8A-81F190720EA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4" authorId="0" shapeId="0" xr:uid="{0ACBB486-89EC-4653-BA2D-81066EBECB0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4" authorId="0" shapeId="0" xr:uid="{786F7BC0-011B-47F9-A984-89BE63C879C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4" authorId="0" shapeId="0" xr:uid="{E6E28952-B7F1-41D5-9DB3-C897001ECBD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4" authorId="0" shapeId="0" xr:uid="{DC1AD565-C94A-43D0-BD43-83F6882BA74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5" authorId="0" shapeId="0" xr:uid="{4964E16D-3FD3-483A-ACAE-EE61159AA9B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5" authorId="0" shapeId="0" xr:uid="{8B4D365D-310F-4CA9-BF75-0CC7A53E0DD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5" authorId="0" shapeId="0" xr:uid="{FC7A810D-33E7-4EE8-8429-E9A389FE09B3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5" authorId="0" shapeId="0" xr:uid="{1015FEBA-7AAB-427B-9C10-7E98121A204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5" authorId="0" shapeId="0" xr:uid="{B19AE967-ED52-4E5D-A519-3B8E60D7E63E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6" authorId="0" shapeId="0" xr:uid="{58EF33E2-4E9A-46F0-AD2F-B457252E5DAA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6" authorId="0" shapeId="0" xr:uid="{0B93446D-59D9-4FD2-8CF5-D2C88876040D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6" authorId="0" shapeId="0" xr:uid="{B124DA79-E0C2-48DA-897D-490BB82BAE3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6" authorId="0" shapeId="0" xr:uid="{B5AA8118-C543-4463-811E-A3B9D7B8814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6" authorId="0" shapeId="0" xr:uid="{D1BC8823-0B03-4CC7-B818-F186644F080F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7" authorId="0" shapeId="0" xr:uid="{4BA00A5A-ECC9-4E8E-AEFA-5C0098D3BCC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7" authorId="0" shapeId="0" xr:uid="{1EA55201-2FD9-42A4-A327-4F269D724FB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7" authorId="0" shapeId="0" xr:uid="{A5034881-3FF0-45C1-A1DF-7BFCBBA6611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7" authorId="0" shapeId="0" xr:uid="{B5B4B9E6-A770-46D6-919B-99286B85D18A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7" authorId="0" shapeId="0" xr:uid="{2491D00E-EB88-419C-9937-62291E613B2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8" authorId="0" shapeId="0" xr:uid="{D6F35AEF-5DBD-412C-BE0D-45213E6A478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8" authorId="0" shapeId="0" xr:uid="{0A0D4AE1-3741-441C-97C4-E012F8BA819C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8" authorId="0" shapeId="0" xr:uid="{1AFFEEFD-C711-4061-9EF5-155CF7415A3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8" authorId="0" shapeId="0" xr:uid="{EAF91BE4-9AFB-41D1-BD01-16EFBB3BE884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8" authorId="0" shapeId="0" xr:uid="{DEC9669C-C51E-47B4-8613-41F6EF0CCD9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19" authorId="0" shapeId="0" xr:uid="{B4F3BCE4-CCA4-497D-B0E6-B56F5C7E050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19" authorId="0" shapeId="0" xr:uid="{F116F438-36FE-47DB-9818-8667444F19C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19" authorId="0" shapeId="0" xr:uid="{3ABD8C88-860B-4ADC-BBF5-A639B47AE623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19" authorId="0" shapeId="0" xr:uid="{B6F484DD-5BF7-4B09-8E6A-1B2FFFD8AF6C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19" authorId="0" shapeId="0" xr:uid="{94B6E82C-133D-40D3-8FB7-13F331FE3A47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20" authorId="0" shapeId="0" xr:uid="{6E2E37B4-223D-416E-B0DF-7B02E03B546F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20" authorId="0" shapeId="0" xr:uid="{B1576844-CE1B-4458-B20F-9F6D43F60CF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20" authorId="0" shapeId="0" xr:uid="{08281EB2-557E-437F-9192-81C1A1CC995C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20" authorId="0" shapeId="0" xr:uid="{83F89934-95F7-445D-9B7D-7FCAF0E0FEB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20" authorId="0" shapeId="0" xr:uid="{896CA1A9-35BF-4E02-A1E0-C7E6EA58E0C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21" authorId="0" shapeId="0" xr:uid="{0E9CBF33-2E11-4B3C-946C-97996588217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21" authorId="0" shapeId="0" xr:uid="{4E4C9980-01EA-4051-81CE-B6AC421AF5F1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21" authorId="0" shapeId="0" xr:uid="{B7405B7C-5DC7-4FDB-BA54-06E1E62F0663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21" authorId="0" shapeId="0" xr:uid="{5E1162D2-6324-48EE-8C38-1D77EDC744B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21" authorId="0" shapeId="0" xr:uid="{EBBA6161-4E3A-4CA6-8B41-93173D8C5229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22" authorId="0" shapeId="0" xr:uid="{309547B5-5FA3-4287-AA7D-78F347DA0C1B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22" authorId="0" shapeId="0" xr:uid="{3996FD12-F94B-4319-98C7-17629D6F103C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22" authorId="0" shapeId="0" xr:uid="{742A88E4-F1FA-4FF6-BE16-B58A2780324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22" authorId="0" shapeId="0" xr:uid="{478706F1-87C5-4778-AC7C-FFFCF67BDD57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22" authorId="0" shapeId="0" xr:uid="{CF7B68A3-7AF5-4DB9-B48F-8FA162377878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C23" authorId="0" shapeId="0" xr:uid="{812CC54F-60D6-4254-97DB-FB579562A6BC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D23" authorId="0" shapeId="0" xr:uid="{0A38A236-7456-4D01-966D-563BD336B055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E23" authorId="0" shapeId="0" xr:uid="{FFC5C008-B82D-4762-8C2C-38150D3DF200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F23" authorId="0" shapeId="0" xr:uid="{83D2ECDC-29B2-449D-A2FC-00A0E0B41B96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  <comment ref="G23" authorId="0" shapeId="0" xr:uid="{E8DF7CEF-9449-4D5B-92A2-22806DF14222}">
      <text>
        <r>
          <rPr>
            <b/>
            <sz val="9"/>
            <color indexed="81"/>
            <rFont val="Tahoma"/>
            <family val="2"/>
          </rPr>
          <t>Ingrese su comentario sobre la actividad programada.</t>
        </r>
      </text>
    </comment>
  </commentList>
</comments>
</file>

<file path=xl/sharedStrings.xml><?xml version="1.0" encoding="utf-8"?>
<sst xmlns="http://schemas.openxmlformats.org/spreadsheetml/2006/main" count="9560" uniqueCount="2807">
  <si>
    <t>UNIDAD ORGANICA</t>
  </si>
  <si>
    <t>I TRIM</t>
  </si>
  <si>
    <t>II TRIM</t>
  </si>
  <si>
    <t>III TRIM</t>
  </si>
  <si>
    <t>IV TRIM</t>
  </si>
  <si>
    <t>UNIDAD ORGÁNICA</t>
  </si>
  <si>
    <t>UNIDAD DE MEDIDA</t>
  </si>
  <si>
    <t>Participantes</t>
  </si>
  <si>
    <t>Unidad</t>
  </si>
  <si>
    <t>Servicio</t>
  </si>
  <si>
    <t>Documentos</t>
  </si>
  <si>
    <t>Actividad</t>
  </si>
  <si>
    <t>Documento</t>
  </si>
  <si>
    <t>Servicios</t>
  </si>
  <si>
    <t>Adquision de Sofware Contable Financiero MELISSA v2.0</t>
  </si>
  <si>
    <t>Millar</t>
  </si>
  <si>
    <t>Bienes y servicios</t>
  </si>
  <si>
    <t>Accion</t>
  </si>
  <si>
    <t>Resolución</t>
  </si>
  <si>
    <t>Notificación</t>
  </si>
  <si>
    <t>Supervisión</t>
  </si>
  <si>
    <t>Paquete</t>
  </si>
  <si>
    <t xml:space="preserve">Unidad  </t>
  </si>
  <si>
    <t>Participante</t>
  </si>
  <si>
    <t>Juego</t>
  </si>
  <si>
    <t>DEPENDENCIA</t>
  </si>
  <si>
    <t>PROGRAMACION FISICA</t>
  </si>
  <si>
    <t>PROGRAMACION FINANCIERA</t>
  </si>
  <si>
    <t>GENERICA DE GASTO</t>
  </si>
  <si>
    <t>RUBRO</t>
  </si>
  <si>
    <t>001 - ACCION</t>
  </si>
  <si>
    <t>5-21 Personal y Obligaciones Sociales</t>
  </si>
  <si>
    <t>00- RECURSOS ORDINARIOS</t>
  </si>
  <si>
    <t>585 - ACCION DE CONTROL</t>
  </si>
  <si>
    <t>5-22 Pensiones y otras Prestaciones Sociales</t>
  </si>
  <si>
    <t>04 - CONTRIBUCIONES A FONDOS</t>
  </si>
  <si>
    <t>556 - ACCION DE INTELIGENCIA</t>
  </si>
  <si>
    <t>5-23 Bienes y Servicios</t>
  </si>
  <si>
    <t>07 - FONDO DE COMPENSACION MUNICIPAL</t>
  </si>
  <si>
    <t>183 - ACCIONES DE AUDITORIA</t>
  </si>
  <si>
    <t>5-24 Donaciones y Transferencias</t>
  </si>
  <si>
    <t>08 - IMPUESTOS MUNICIPALES</t>
  </si>
  <si>
    <t>002 - ACERVO</t>
  </si>
  <si>
    <t>5-25 Otros Gastos</t>
  </si>
  <si>
    <t>09 - RECURSOS DIRECTAMENTE RECAUDADOS</t>
  </si>
  <si>
    <t>599 - ACTA</t>
  </si>
  <si>
    <t>6-24 Donaciones y Transferencias</t>
  </si>
  <si>
    <t>13 - DONACIONES Y TRANSFERENCIAS</t>
  </si>
  <si>
    <t>229 - ACTA DE NACIMIENTO</t>
  </si>
  <si>
    <t>6-25 Otros Gastos</t>
  </si>
  <si>
    <t>18 - CANON Y SOBRECANON, REGALIAS, RENTA DE ADUANAS Y PARTICIPACIONES</t>
  </si>
  <si>
    <t>450 - ACTA DE RECEPCION</t>
  </si>
  <si>
    <t>6-26 Adquisicion de Activos no financieros</t>
  </si>
  <si>
    <t>19 - RECURSOS POR OPERACIONES OFICIALES DE CREDITO</t>
  </si>
  <si>
    <t>231 - ACTA REGISTRAL</t>
  </si>
  <si>
    <t>6-27 Adquisicion de Activos Financieros</t>
  </si>
  <si>
    <t>363 - ACTIVIDAD EFECTUADA</t>
  </si>
  <si>
    <t>7-28 Servicio de la Duda Publica</t>
  </si>
  <si>
    <t>606 - ACTIVO</t>
  </si>
  <si>
    <t>138 - ACTO REGISTRAL</t>
  </si>
  <si>
    <t>992 - ACTOS PROCESALES</t>
  </si>
  <si>
    <t>498 - ACTUACIONES CONSULARES</t>
  </si>
  <si>
    <t>168 - ACUERDOS DEL DIRECTORIO</t>
  </si>
  <si>
    <t>150 - ADOLESCENTE</t>
  </si>
  <si>
    <t>431 - ADOLESCENTE ATENDIDA</t>
  </si>
  <si>
    <t>318 - ADOLESCENTE CAPACITADO</t>
  </si>
  <si>
    <t>149 - ADULTO</t>
  </si>
  <si>
    <t>148 - ADULTO MAYOR</t>
  </si>
  <si>
    <t>618 - AERODROMO</t>
  </si>
  <si>
    <t>581 - AGENTE</t>
  </si>
  <si>
    <t>348 - AGRICULTOR</t>
  </si>
  <si>
    <t>346 - AGRICULTOR ASISTIDO</t>
  </si>
  <si>
    <t>345 - AGRICULTOR CAPACITADO</t>
  </si>
  <si>
    <t>347 - AGRICULTOR INFORMADO</t>
  </si>
  <si>
    <t>158 - AJUSTES TARIFARIOS</t>
  </si>
  <si>
    <t>344 - ALIMENTO CONTROLADO</t>
  </si>
  <si>
    <t>003 - ALUMNO</t>
  </si>
  <si>
    <t>199 - ALUMNO EVALUADO</t>
  </si>
  <si>
    <t>415 - AMBITO</t>
  </si>
  <si>
    <t>004 - ANALISIS</t>
  </si>
  <si>
    <t>005 - ANIMAL</t>
  </si>
  <si>
    <t>341 - ANIMAL ATENDIDO</t>
  </si>
  <si>
    <t>353 - ANIMAL INSEMINADO</t>
  </si>
  <si>
    <t>332 - ANIMAL INSPECCIONADO</t>
  </si>
  <si>
    <t>385 - ANIMAL SUSCEPTIBLE INSPECCIONADA</t>
  </si>
  <si>
    <t>334 - ANIMAL VACUNADO</t>
  </si>
  <si>
    <t>175 - APELACIONES RESUELTAS</t>
  </si>
  <si>
    <t>380 - APLICACIONES NUCLEARES</t>
  </si>
  <si>
    <t>531 - AREA DE CULTIVO</t>
  </si>
  <si>
    <t>559 - AREA INTERVENIDA</t>
  </si>
  <si>
    <t>577 - AREA PROTEGIDA</t>
  </si>
  <si>
    <t>525 - ARMA</t>
  </si>
  <si>
    <t>457 - ASESORIA TECNICA</t>
  </si>
  <si>
    <t>295 - ASIENTO OFERTADO</t>
  </si>
  <si>
    <t>535 - ASISTENCIA TECNICA</t>
  </si>
  <si>
    <t>287 - ASISTENCIA TECNICA IMPLEMENTADA</t>
  </si>
  <si>
    <t>362 - ASOCIACIONES DE MYPES CAPACITADAS</t>
  </si>
  <si>
    <t>187 - ASPERSORES</t>
  </si>
  <si>
    <t>006 - ATENCION</t>
  </si>
  <si>
    <t>211 - ATENCION PUERPERAL</t>
  </si>
  <si>
    <t>445 - ATESTADO</t>
  </si>
  <si>
    <t>537 - AUDIENCIA</t>
  </si>
  <si>
    <t>573 - AUDIENCIAS REALIZADAS</t>
  </si>
  <si>
    <t>007 - AULA</t>
  </si>
  <si>
    <t>188 - AUTORIDADES</t>
  </si>
  <si>
    <t>151 - AUTORIDADES ELEGIDAS</t>
  </si>
  <si>
    <t>008 - AUTORIZACION</t>
  </si>
  <si>
    <t>335 - AVE VACUNADA</t>
  </si>
  <si>
    <t>399 - BANCO DE SEMEN</t>
  </si>
  <si>
    <t>397 - BANCO DE SEMILLAS</t>
  </si>
  <si>
    <t>131 - BANCO GERMOPLASMA</t>
  </si>
  <si>
    <t>571 - BARRIO</t>
  </si>
  <si>
    <t>233 - BASE DE DATOS</t>
  </si>
  <si>
    <t>009 - BECAS</t>
  </si>
  <si>
    <t>010 - BENEFICIARIO</t>
  </si>
  <si>
    <t>543 - BIBLIOTECA</t>
  </si>
  <si>
    <t>530 - BIEN</t>
  </si>
  <si>
    <t>452 - BIEN INCAUTADO</t>
  </si>
  <si>
    <t>118 - BONO REDIMIDO</t>
  </si>
  <si>
    <t>488 - BONOS</t>
  </si>
  <si>
    <t>583 - BRIGADA</t>
  </si>
  <si>
    <t>529 - BROTE</t>
  </si>
  <si>
    <t>124 - BUZO ESCOLAR</t>
  </si>
  <si>
    <t>012 - CABEZA</t>
  </si>
  <si>
    <t>904 - CABEZA DE GANADO</t>
  </si>
  <si>
    <t>417 - CADENAS DE VALOR</t>
  </si>
  <si>
    <t>378 - CAJA DE AGENTES PARA RADIODIAGNOSTICO</t>
  </si>
  <si>
    <t>383 - CALIBRACION DOSIMETRICA</t>
  </si>
  <si>
    <t>171 - CALIBRACIONES</t>
  </si>
  <si>
    <t>013 - CAMA</t>
  </si>
  <si>
    <t>014 - CAMPAÑA</t>
  </si>
  <si>
    <t>310 - CAMPAÑA EJECUTADA</t>
  </si>
  <si>
    <t>612 - CAPACIDAD INSTALADA</t>
  </si>
  <si>
    <t>227 - CAPACITACION</t>
  </si>
  <si>
    <t>907 - CAPACITADOR LIDER CAPACITADO Y ASISTIDO</t>
  </si>
  <si>
    <t>384 - CARGA COMERCIAL INSPECCIONADA</t>
  </si>
  <si>
    <t>544 - CARRERA PROFESIONAL</t>
  </si>
  <si>
    <t>484 - CARRERA TECNICA</t>
  </si>
  <si>
    <t>567 - CARRERAS PROFESIONALES</t>
  </si>
  <si>
    <t>015 - CASO NOTIFICADO / CONFIRMACION</t>
  </si>
  <si>
    <t>432 - CASO REFERIDO</t>
  </si>
  <si>
    <t>016 - CASO TRATADO</t>
  </si>
  <si>
    <t>513 - CASOS</t>
  </si>
  <si>
    <t>173 - CASOS RESUELTOS</t>
  </si>
  <si>
    <t>192 - CATALOGO</t>
  </si>
  <si>
    <t>462 - CATALOGO ELECTRÓNICO</t>
  </si>
  <si>
    <t>017 - CATASTRO</t>
  </si>
  <si>
    <t>253 - CEDULAS DILIGENCIADAS</t>
  </si>
  <si>
    <t>514 - CENSO</t>
  </si>
  <si>
    <t>551 - CENTRAL EOLICA</t>
  </si>
  <si>
    <t>311 - CENTRO DE ATENCION CONSTRUIDO</t>
  </si>
  <si>
    <t>312 - CENTRO DE ATENCION EQUIPADO</t>
  </si>
  <si>
    <t>504 - CENTRO DE PREVENCION</t>
  </si>
  <si>
    <t>503 - CENTRO DE PRONOSTICO</t>
  </si>
  <si>
    <t>223 - CENTRO POBLADO</t>
  </si>
  <si>
    <t>586 - CERTIFICACION</t>
  </si>
  <si>
    <t>018 - CERTIFICADO</t>
  </si>
  <si>
    <t>210 - CESAREA</t>
  </si>
  <si>
    <t>249 - CHARLA</t>
  </si>
  <si>
    <t>315 - CIUDADANO ATENDIDO</t>
  </si>
  <si>
    <t>316 - CIUDADANO CAPACITADO</t>
  </si>
  <si>
    <t>313 - CIUDADANO INFORMADO</t>
  </si>
  <si>
    <t>506 - COBERTIZO</t>
  </si>
  <si>
    <t>588 - COCINA IMPLEMENTADA</t>
  </si>
  <si>
    <t>589 - COE OPERATIVO</t>
  </si>
  <si>
    <t>997 - COLINDANCIAS INTERDISTRITALES</t>
  </si>
  <si>
    <t>447 - COMISARIA</t>
  </si>
  <si>
    <t>524 - COMITE</t>
  </si>
  <si>
    <t>555 - COMITE DE SEGURIDAD CIUDADANA</t>
  </si>
  <si>
    <t>307 - COMITE OPERATIVO</t>
  </si>
  <si>
    <t>019 - COMUNIDAD</t>
  </si>
  <si>
    <t>590 - COMUNIDAD CONECTADA</t>
  </si>
  <si>
    <t>020 - CONCESION</t>
  </si>
  <si>
    <t>901 - CONCURSO</t>
  </si>
  <si>
    <t>423 - CONDUCTOR</t>
  </si>
  <si>
    <t>354 - CONDUCTOR ASISTIDO</t>
  </si>
  <si>
    <t>372 - CONDUCTOR CAPACITADO</t>
  </si>
  <si>
    <t>364 - CONDUCTOR INFORMADO</t>
  </si>
  <si>
    <t>296 - CONEXION DE INTERNET OPERATIVA</t>
  </si>
  <si>
    <t>265 - CONEXIONES</t>
  </si>
  <si>
    <t>021 - CONSULTA</t>
  </si>
  <si>
    <t>166 - CONTRATOS</t>
  </si>
  <si>
    <t>144 - CONTRIBUYENTE</t>
  </si>
  <si>
    <t>377 - CONTROL RADIOLOGICO</t>
  </si>
  <si>
    <t>022 - CONTROL REALIZADO</t>
  </si>
  <si>
    <t>023 - CONVENIO</t>
  </si>
  <si>
    <t>518 - CONVOCATORIA</t>
  </si>
  <si>
    <t>024 - CREDITO OTORGADO</t>
  </si>
  <si>
    <t>185 - CRIADERO</t>
  </si>
  <si>
    <t>025 - CUADRANGULO ELABORADO</t>
  </si>
  <si>
    <t>580 - CUARTEL</t>
  </si>
  <si>
    <t>558 - CUARTEL OPERATIVO</t>
  </si>
  <si>
    <t>026 - CUOTA</t>
  </si>
  <si>
    <t>121 - CURIE</t>
  </si>
  <si>
    <t>027 - CURRICULA</t>
  </si>
  <si>
    <t>566 - CURRICULO</t>
  </si>
  <si>
    <t>028 - CURSO</t>
  </si>
  <si>
    <t>592 - DECLARACION</t>
  </si>
  <si>
    <t>306 - DELITO ATENDIDO</t>
  </si>
  <si>
    <t>546 - DENUNCIA</t>
  </si>
  <si>
    <t>545 - DENUNCIA ATENDIDA</t>
  </si>
  <si>
    <t>308 - DENUNCIA IDENTIFICADA</t>
  </si>
  <si>
    <t>331 - DENUNCIA PRESENTADA</t>
  </si>
  <si>
    <t>593 - DENUNCIA RESUELTA</t>
  </si>
  <si>
    <t>502 - DEPORTISTA</t>
  </si>
  <si>
    <t>153 - DEPOSITOS/COLOCACIONES</t>
  </si>
  <si>
    <t>584 - DERECHO OTORGADO</t>
  </si>
  <si>
    <t>538 - DESPACHO JUDICIAL</t>
  </si>
  <si>
    <t>598 - DETENCION</t>
  </si>
  <si>
    <t>908 - DIA DE CAMPO</t>
  </si>
  <si>
    <t>031 - DIA-CAMA</t>
  </si>
  <si>
    <t>030 - DIAGNOSTICO</t>
  </si>
  <si>
    <t>273 - DIAS</t>
  </si>
  <si>
    <t>270 - DIAS HABILES</t>
  </si>
  <si>
    <t>032 - DICTAMEN</t>
  </si>
  <si>
    <t>512 - DILIGENCIAS</t>
  </si>
  <si>
    <t>129 - DIQUE</t>
  </si>
  <si>
    <t>401 - DIRECCION AMBIENTAL</t>
  </si>
  <si>
    <t>237 - DIRECTOR</t>
  </si>
  <si>
    <t>293 - DIRECTOR CAPACITADO</t>
  </si>
  <si>
    <t>482 - DISEÑOS CURRICULARES</t>
  </si>
  <si>
    <t>526 - DISTRITO</t>
  </si>
  <si>
    <t>324 - DISTRITO JUDICIAL IMPLEMENTADO</t>
  </si>
  <si>
    <t>033 - DIVULGACION REALIZADA</t>
  </si>
  <si>
    <t>232 - DNI EMITIDO</t>
  </si>
  <si>
    <t>563 - DNI ENTREGADO</t>
  </si>
  <si>
    <t>516 - DNI PROCESADO</t>
  </si>
  <si>
    <t>034 - DOC. IDENTIFICACION EXPEDIDO</t>
  </si>
  <si>
    <t>240 - DOCENTE</t>
  </si>
  <si>
    <t>474 - DOCENTE ACOMPAÑADO</t>
  </si>
  <si>
    <t>294 - DOCENTE ASESORADO</t>
  </si>
  <si>
    <t>035 - DOCENTE CAPACITADO</t>
  </si>
  <si>
    <t>291 - DOCENTE ESPECIALIZADO</t>
  </si>
  <si>
    <t>200 - DOCENTE EVALUADO</t>
  </si>
  <si>
    <t>402 - DOCENTE-PROMOTORA</t>
  </si>
  <si>
    <t>036 - DOCUMENTO</t>
  </si>
  <si>
    <t>037 - DOCUMENTO EMITIDO</t>
  </si>
  <si>
    <t>610 - DOCUMENTO TECNICO</t>
  </si>
  <si>
    <t>251 - DOCUMENTOS CARTOGRAFICOS</t>
  </si>
  <si>
    <t>163 - DOLARES</t>
  </si>
  <si>
    <t>038 - DOSIS</t>
  </si>
  <si>
    <t>601 - DREM</t>
  </si>
  <si>
    <t>428 - ECOSISTEMAS</t>
  </si>
  <si>
    <t>039 - EDICION REALIZADA</t>
  </si>
  <si>
    <t>040 - EDIFICACION</t>
  </si>
  <si>
    <t>212 - EGRESO</t>
  </si>
  <si>
    <t>411 - EMPLEO TEMPORAL</t>
  </si>
  <si>
    <t>623 - EMPRENDIMIENTO</t>
  </si>
  <si>
    <t>041 - EMPRESA</t>
  </si>
  <si>
    <t>497 - EMPRESA ASESORADA</t>
  </si>
  <si>
    <t>996 - EMPRESA ASISTIDA</t>
  </si>
  <si>
    <t>387 - EMPRESA DE HIDROCARBUROS</t>
  </si>
  <si>
    <t>386 - EMPRESA ELECTRICA</t>
  </si>
  <si>
    <t>368 - EMPRESA INTERVENIDA</t>
  </si>
  <si>
    <t>349 - EMPRESA MINERA</t>
  </si>
  <si>
    <t>252 - EMPRESAS Y ESTABLECIMIENTOS</t>
  </si>
  <si>
    <t>263 - ENCUESTA</t>
  </si>
  <si>
    <t>469 - ENFERMEDAD</t>
  </si>
  <si>
    <t>120 - ENTIDAD</t>
  </si>
  <si>
    <t>369 - ENTIDAD INFORMADA</t>
  </si>
  <si>
    <t>366 - ENTIDAD INTERVENIDA</t>
  </si>
  <si>
    <t>495 - ENTIDAD NOTIFICADA</t>
  </si>
  <si>
    <t>159 - EPS</t>
  </si>
  <si>
    <t>042 - EQUIPO</t>
  </si>
  <si>
    <t>604 - EQUIPO IMPLEMENTADO</t>
  </si>
  <si>
    <t>464 - ESCENARIO MODELADO</t>
  </si>
  <si>
    <t>317 - ESCOLAR CAPACITADO</t>
  </si>
  <si>
    <t>900 - ESCUELAS DE CAMPO</t>
  </si>
  <si>
    <t>292 - ESPECIALISTA</t>
  </si>
  <si>
    <t>405 - ESQUEMA</t>
  </si>
  <si>
    <t>043 - ESTABLECIMIENTO</t>
  </si>
  <si>
    <t>044 - ESTABLECIMIENTO DE SALUD</t>
  </si>
  <si>
    <t>045 - ESTACION</t>
  </si>
  <si>
    <t>507 - ESTACION DE MEDICION</t>
  </si>
  <si>
    <t>508 - ESTACION SATELITAL</t>
  </si>
  <si>
    <t>400 - ESTACIONES DE EXPENDIO</t>
  </si>
  <si>
    <t>392 - ESTANDAR EDUCATIVO</t>
  </si>
  <si>
    <t>408 - ESTUDIANTES</t>
  </si>
  <si>
    <t>046 - ESTUDIO</t>
  </si>
  <si>
    <t>213 - ESTUDIO DE PREINVERSION</t>
  </si>
  <si>
    <t>047 - EVALUACION</t>
  </si>
  <si>
    <t>048 - EVENTO CULTURAL</t>
  </si>
  <si>
    <t>049 - EVENTO DEPORTIVO</t>
  </si>
  <si>
    <t>117 - EVENTOS</t>
  </si>
  <si>
    <t>050 - EXAMEN</t>
  </si>
  <si>
    <t>051 - EXPEDIENTE</t>
  </si>
  <si>
    <t>052 - EXPEDIENTE PROCESADO</t>
  </si>
  <si>
    <t>053 - EXPEDIENTE RESUELTO</t>
  </si>
  <si>
    <t>054 - EXPEDIENTE TECNICO</t>
  </si>
  <si>
    <t>055 - EXPEDIENTE TRAMITADO</t>
  </si>
  <si>
    <t>056 - FAMILIA</t>
  </si>
  <si>
    <t>319 - FAMILIA CAPACITADA</t>
  </si>
  <si>
    <t>467 - FERIA</t>
  </si>
  <si>
    <t>576 - FICHA CATASTRAL</t>
  </si>
  <si>
    <t>460 - FICHA TECNICA</t>
  </si>
  <si>
    <t>304 - FISCALIZACION REALIZADA</t>
  </si>
  <si>
    <t>057 - FOLLETO</t>
  </si>
  <si>
    <t>477 - FONDO DIGITALIZADO</t>
  </si>
  <si>
    <t>480 - FONDO INVENTARIADO</t>
  </si>
  <si>
    <t>478 - FONDO MICROFILMADO</t>
  </si>
  <si>
    <t>479 - FONDO PRESERVADO</t>
  </si>
  <si>
    <t>179 - FORMULARIOS ELECTRONICOS</t>
  </si>
  <si>
    <t>995 - FOROS</t>
  </si>
  <si>
    <t>379 - FUENTES RADIACTIVAS ALMACENADAS</t>
  </si>
  <si>
    <t>406 - FUNCIONARIO</t>
  </si>
  <si>
    <t>323 - FUNCIONARIO REMUNERADO</t>
  </si>
  <si>
    <t>451 - GARITA</t>
  </si>
  <si>
    <t>207 - GESTANTE ATENDIDA</t>
  </si>
  <si>
    <t>058 - GESTANTE CONTROLADA</t>
  </si>
  <si>
    <t>433 - GESTANTE EXAMINADA</t>
  </si>
  <si>
    <t>434 - GESTANTE PROTEGIDA</t>
  </si>
  <si>
    <t>224 - GESTANTE SUPLEMENTADA</t>
  </si>
  <si>
    <t>214 - GESTANTE Y/O NEONATO REFERIDO</t>
  </si>
  <si>
    <t>170 - GESTIONES LEGALES</t>
  </si>
  <si>
    <t>419 - GESTORES CAPACITADOS</t>
  </si>
  <si>
    <t>172 - GLOBAL</t>
  </si>
  <si>
    <t>422 - GOBIERNO LOCAL</t>
  </si>
  <si>
    <t>337 - GRANJA AUTORIZADA</t>
  </si>
  <si>
    <t>336 - GRANJA FISCALIZADA</t>
  </si>
  <si>
    <t>130 - GRUPO</t>
  </si>
  <si>
    <t>059 - HECTAREA</t>
  </si>
  <si>
    <t>290 - HECTAREA CONSERVADA</t>
  </si>
  <si>
    <t>288 - HECTAREA CONTROLADA</t>
  </si>
  <si>
    <t>289 - HECTAREA FINANCIERAMENTE SOSTENIBLE</t>
  </si>
  <si>
    <t>587 - HERRAMIENTA</t>
  </si>
  <si>
    <t>217 - HOGAR</t>
  </si>
  <si>
    <t>277 - HOGAR CAPACITADO</t>
  </si>
  <si>
    <t>260 - HOGAR CON CONEXION</t>
  </si>
  <si>
    <t>448 - HORA DE VUELO</t>
  </si>
  <si>
    <t>181 - HORAS</t>
  </si>
  <si>
    <t>140 - HORAS LECTIVAS</t>
  </si>
  <si>
    <t>204 - IIEE</t>
  </si>
  <si>
    <t>549 - IMAGEN SATELITAL</t>
  </si>
  <si>
    <t>376 - INDICADORES</t>
  </si>
  <si>
    <t>272 - INDICE</t>
  </si>
  <si>
    <t>254 - INFORMANTES</t>
  </si>
  <si>
    <t>060 - INFORME</t>
  </si>
  <si>
    <t>201 - INFORME TECNICO</t>
  </si>
  <si>
    <t>800 - INFRACCIÓN</t>
  </si>
  <si>
    <t>614 - Infraestructura Movil</t>
  </si>
  <si>
    <t>061 - INMUEBLE</t>
  </si>
  <si>
    <t>196 - INNOVACION</t>
  </si>
  <si>
    <t>141 - INSCRIPCION</t>
  </si>
  <si>
    <t>062 - INSEMINACION</t>
  </si>
  <si>
    <t>063 - INSPECCION</t>
  </si>
  <si>
    <t>064 - INSTALACION</t>
  </si>
  <si>
    <t>500 - INSTALACION DEPORTIVA</t>
  </si>
  <si>
    <t>560 - INSTALACION INSPECCIONADA</t>
  </si>
  <si>
    <t>216 - INSTANCIA INTERMEDIA</t>
  </si>
  <si>
    <t>429 - INSTITUCION</t>
  </si>
  <si>
    <t>236 - INSTITUCION EDUCATIVA</t>
  </si>
  <si>
    <t>247 - INSTITUCION EDUCATIVA CON MANTENIMIENTO</t>
  </si>
  <si>
    <t>246 - INSTITUCION EDUCATIVA REGISTRADA</t>
  </si>
  <si>
    <t>257 - INSTITUTO VIAL PROVINCIAL</t>
  </si>
  <si>
    <t>416 - INSTRUMENTOS</t>
  </si>
  <si>
    <t>160 - INSTRUMENTOS REGULATORIOS</t>
  </si>
  <si>
    <t>065 - INTERVENCION</t>
  </si>
  <si>
    <t>510 - INTERVENCION A ENTIDAD</t>
  </si>
  <si>
    <t>511 - INTERVENCION A TERMINAL TERRESTRE</t>
  </si>
  <si>
    <t>491 - INTERVENCION A VEHICULO</t>
  </si>
  <si>
    <t>994 - INVERSIONISTA</t>
  </si>
  <si>
    <t>066 - INVESTIGACION</t>
  </si>
  <si>
    <t>574 - ITEMS</t>
  </si>
  <si>
    <t>557 - JUNTA VECINAL</t>
  </si>
  <si>
    <t>321 - JUSTICIABLE ATENDIDO</t>
  </si>
  <si>
    <t>128 - KILOGRAMO</t>
  </si>
  <si>
    <t>067 - KILOMETRO</t>
  </si>
  <si>
    <t>373 - KILOMETRO AUDITADO</t>
  </si>
  <si>
    <t>607 - KILOMETRO CUADRADO</t>
  </si>
  <si>
    <t>615 - KIT</t>
  </si>
  <si>
    <t>541 - KIT DEPORTIVO</t>
  </si>
  <si>
    <t>505 - KIT ENTREGADO</t>
  </si>
  <si>
    <t>186 - KW</t>
  </si>
  <si>
    <t>542 - LABORATORIO</t>
  </si>
  <si>
    <t>388 - LABORATORIO FORTALECIDO</t>
  </si>
  <si>
    <t>068 - LICENCIA</t>
  </si>
  <si>
    <t>302 - LICENCIA OTORGADA</t>
  </si>
  <si>
    <t>548 - LITRO</t>
  </si>
  <si>
    <t>182 - LOCAL</t>
  </si>
  <si>
    <t>536 - LOCAL ESCOLAR</t>
  </si>
  <si>
    <t>456 - LOCAL MANTENIDO</t>
  </si>
  <si>
    <t>256 - LOCAL REHABILITADO</t>
  </si>
  <si>
    <t>157 - LOCALIDAD</t>
  </si>
  <si>
    <t>430 - LOCALIDAD CON COBERTURA A MOVIL</t>
  </si>
  <si>
    <t>279 - LOCALIDADES SUPERVISADAS</t>
  </si>
  <si>
    <t>561 - LOTE</t>
  </si>
  <si>
    <t>142 - LOTE ADJUDICADO</t>
  </si>
  <si>
    <t>622 - LOTE CATASTRAL</t>
  </si>
  <si>
    <t>164 - LT./SEG.</t>
  </si>
  <si>
    <t>069 - M2</t>
  </si>
  <si>
    <t>070 - M3</t>
  </si>
  <si>
    <t>455 - MANTENIMIENTO</t>
  </si>
  <si>
    <t>381 - MANTENIMIENTO DE EQUIPOS NUCLEARES</t>
  </si>
  <si>
    <t>071 - MANUAL</t>
  </si>
  <si>
    <t>481 - MANUAL DE PROCEDIMIENTOS</t>
  </si>
  <si>
    <t>072 - MAPA</t>
  </si>
  <si>
    <t>540 - MAPA DE PROGRESO</t>
  </si>
  <si>
    <t>547 - MAQUINARIA</t>
  </si>
  <si>
    <t>143 - MAQUINARIA PESADA</t>
  </si>
  <si>
    <t>902 - MATERIAL</t>
  </si>
  <si>
    <t>485 - MATERIAL EDUCATIVO</t>
  </si>
  <si>
    <t>605 - MATERIAL GENETICO</t>
  </si>
  <si>
    <t>621 - MATERIAL RODANTE</t>
  </si>
  <si>
    <t>225 - MATRIZ DE ESTANDARES</t>
  </si>
  <si>
    <t>461 - MECANISMO IMPLEMENTADO</t>
  </si>
  <si>
    <t>178 - MEDIDAS CAUTELARES</t>
  </si>
  <si>
    <t>602 - MEDIDAS REGULATORIAS</t>
  </si>
  <si>
    <t>156 - MEDIDOR DE AGUA POTABLE</t>
  </si>
  <si>
    <t>568 - MEDIO DE VIDA</t>
  </si>
  <si>
    <t>527 - MERCADO</t>
  </si>
  <si>
    <t>468 - MERCANCIA</t>
  </si>
  <si>
    <t>578 - MESA DE PARTES</t>
  </si>
  <si>
    <t>266 - MESES</t>
  </si>
  <si>
    <t>073 - METRO</t>
  </si>
  <si>
    <t>154 - METRO LINEAL</t>
  </si>
  <si>
    <t>074 - METRO LUZ</t>
  </si>
  <si>
    <t>261 - METROS COLUMNA DE AGUA (M.C.A.)</t>
  </si>
  <si>
    <t>226 - MICROEMPRESA</t>
  </si>
  <si>
    <t>357 - MICROEMPRESARIOS INFORMADOS</t>
  </si>
  <si>
    <t>075 - MILES DE NUEVOS SOLES</t>
  </si>
  <si>
    <t>626 - MILES DE SOLES</t>
  </si>
  <si>
    <t>167 - MILES DE TM</t>
  </si>
  <si>
    <t>600 - MINEROS FORMALIZADOS</t>
  </si>
  <si>
    <t>552 - MINICENTRAL HIDROELECTRICA</t>
  </si>
  <si>
    <t>076 - MISION</t>
  </si>
  <si>
    <t>125 - MOCHILA ESCOLAR</t>
  </si>
  <si>
    <t>077 - MODULO</t>
  </si>
  <si>
    <t>243 - MODULO DE ALUMNO</t>
  </si>
  <si>
    <t>242 - MODULO DE AULA</t>
  </si>
  <si>
    <t>501 - MODULO DE EQUIPAMIENTO</t>
  </si>
  <si>
    <t>244 - MODULO DE INSTITUCION EDUCATIVA</t>
  </si>
  <si>
    <t>597 - MODULO ENTREGADO</t>
  </si>
  <si>
    <t>228 - MODULO REGISTRAL</t>
  </si>
  <si>
    <t>519 - MONITOREO</t>
  </si>
  <si>
    <t>078 - MUESTRA</t>
  </si>
  <si>
    <t>382 - MUESTRAS ANALIZADAS</t>
  </si>
  <si>
    <t>435 - MUESTRAS TOMADAS</t>
  </si>
  <si>
    <t>221 - MUJER</t>
  </si>
  <si>
    <t>205 - MUJER ALFABETIZADA</t>
  </si>
  <si>
    <t>215 - MUNICIPIO</t>
  </si>
  <si>
    <t>361 - MYPE ASESORADA</t>
  </si>
  <si>
    <t>356 - MYPE FINANCIADA</t>
  </si>
  <si>
    <t>358 - MYPE INCORPORADA EN ESQUEMA ASOCIATIVO</t>
  </si>
  <si>
    <t>360 - MYPES ASISTIDAS TECNICAMENTE</t>
  </si>
  <si>
    <t>620 - NAVE</t>
  </si>
  <si>
    <t>079 - NIÑO</t>
  </si>
  <si>
    <t>436 - NIÑO ATENDIDO</t>
  </si>
  <si>
    <t>219 - NIÑO CONTROLADO</t>
  </si>
  <si>
    <t>437 - NIÑO EXAMINADO</t>
  </si>
  <si>
    <t>218 - NIÑO PROTEGIDO</t>
  </si>
  <si>
    <t>220 - NIÑO SUPLEMENTADO</t>
  </si>
  <si>
    <t>238 - NIÑO TRATADO</t>
  </si>
  <si>
    <t>404 - NIÑOS</t>
  </si>
  <si>
    <t>080 - NORMA</t>
  </si>
  <si>
    <t>174 - NORMA APROBADA</t>
  </si>
  <si>
    <t>202 - NORMA ELABORADA</t>
  </si>
  <si>
    <t>203 - NORMA PROMULGADA</t>
  </si>
  <si>
    <t>532 - NOTA INFORMATIVA</t>
  </si>
  <si>
    <t>470 - NOTIFICACION</t>
  </si>
  <si>
    <t>162 - NUEVOS SOLES</t>
  </si>
  <si>
    <t>190 - NUMERO</t>
  </si>
  <si>
    <t>268 - NUMERO DE TRABAJADORES</t>
  </si>
  <si>
    <t>081 - OBRA</t>
  </si>
  <si>
    <t>230 - OFICINA</t>
  </si>
  <si>
    <t>499 - OFICINAS CONSULARES</t>
  </si>
  <si>
    <t>082 - OPERACION</t>
  </si>
  <si>
    <t>309 - OPERACION REALIZADA</t>
  </si>
  <si>
    <t>993 - OPERACIONES</t>
  </si>
  <si>
    <t>554 - OPERADOR</t>
  </si>
  <si>
    <t>301 - OPERADOR AUTORIZADO</t>
  </si>
  <si>
    <t>320 - OPERADOR CAPACITADO</t>
  </si>
  <si>
    <t>314 - OPERADOR DE JUSTICIA CAPACITADO</t>
  </si>
  <si>
    <t>329 - OPERADOR DE JUSTICIA SUPERVISADO</t>
  </si>
  <si>
    <t>328 - OPERADOR DE PREVENCION DEL DELITO SUPERVISADO</t>
  </si>
  <si>
    <t>278 - OPERADOR INFORMADO</t>
  </si>
  <si>
    <t>280 - OPERADOR SUPERVISADO</t>
  </si>
  <si>
    <t>522 - OPERATIVO EJECUTADO</t>
  </si>
  <si>
    <t>528 - OPERATIVO POLICIAL</t>
  </si>
  <si>
    <t>444 - OPERATIVOS</t>
  </si>
  <si>
    <t>991 - OPINIONES</t>
  </si>
  <si>
    <t>258 - OREC ATENDIDA</t>
  </si>
  <si>
    <t>194 - ORGANIZACION</t>
  </si>
  <si>
    <t>276 - ORGANIZACION CAPACITADA</t>
  </si>
  <si>
    <t>139 - ORGANIZACION SOCIAL DE BASE</t>
  </si>
  <si>
    <t>327 - ORGANIZACION SUPERVISADA</t>
  </si>
  <si>
    <t>611 - ORIENTACION</t>
  </si>
  <si>
    <t>083 - PACIENTE ATENDIDO</t>
  </si>
  <si>
    <t>403 - PADRES</t>
  </si>
  <si>
    <t>564 - PADRON ACTUALIZADO</t>
  </si>
  <si>
    <t>126 - PAQUETE ESCOLAR</t>
  </si>
  <si>
    <t>195 - PARCELA</t>
  </si>
  <si>
    <t>206 - PAREJA PROTEGIDA</t>
  </si>
  <si>
    <t>449 - PARTE</t>
  </si>
  <si>
    <t>250 - PARTICIPACION</t>
  </si>
  <si>
    <t>245 - PARTICIPANTE</t>
  </si>
  <si>
    <t>413 - PARTICIPANTE CERTIFICADO</t>
  </si>
  <si>
    <t>198 - PARTIDA REGISTRAL</t>
  </si>
  <si>
    <t>084 - PARTO</t>
  </si>
  <si>
    <t>209 - PARTO COMPLICADO</t>
  </si>
  <si>
    <t>208 - PARTO NORMAL</t>
  </si>
  <si>
    <t>176 - PASAJEROS/DIA</t>
  </si>
  <si>
    <t>609 - PASIVO AMBIENTAL</t>
  </si>
  <si>
    <t>427 - PASIVO AMBIENTAL REMEDIADO</t>
  </si>
  <si>
    <t>553 - PATRULLAJE</t>
  </si>
  <si>
    <t>305 - PATRULLAJE EJECUTADO</t>
  </si>
  <si>
    <t>489 - PEAJE</t>
  </si>
  <si>
    <t>351 - PEQUEÑO MINERO FORMALIZADO</t>
  </si>
  <si>
    <t>085 - PERITAJE</t>
  </si>
  <si>
    <t>086 - PERSONA</t>
  </si>
  <si>
    <t>466 - PERSONA ACREDITADA</t>
  </si>
  <si>
    <t>322 - PERSONA ASISTIDA</t>
  </si>
  <si>
    <t>087 - PERSONA ATENDIDA</t>
  </si>
  <si>
    <t>088 - PERSONA CAPACITADA</t>
  </si>
  <si>
    <t>089 - PERSONA COLOCADA</t>
  </si>
  <si>
    <t>375 - PERSONA CON DISCAPACIDAD</t>
  </si>
  <si>
    <t>440 - PERSONA CONTROLADA</t>
  </si>
  <si>
    <t>393 - PERSONA DIAGNOSTICADA</t>
  </si>
  <si>
    <t>090 - PERSONA EVALUADA</t>
  </si>
  <si>
    <t>439 - PERSONA EXAMINADA</t>
  </si>
  <si>
    <t>259 - PERSONA INFORMADA</t>
  </si>
  <si>
    <t>191 - PERSONA PROTEGIDA</t>
  </si>
  <si>
    <t>442 - PERSONA REFERIDA</t>
  </si>
  <si>
    <t>438 - PERSONA TAMIZADA</t>
  </si>
  <si>
    <t>394 - PERSONA TRATADA</t>
  </si>
  <si>
    <t>412 - PIE CUADRADO</t>
  </si>
  <si>
    <t>539 - PILOTO</t>
  </si>
  <si>
    <t>441 - PLACA</t>
  </si>
  <si>
    <t>472 - PLAGAS</t>
  </si>
  <si>
    <t>091 - PLAN</t>
  </si>
  <si>
    <t>595 - PLAN DE INTERVENCION</t>
  </si>
  <si>
    <t>591 - PLAN DE NEGOCIO</t>
  </si>
  <si>
    <t>161 - PLANES TARIFARIOS CON CONFORMI</t>
  </si>
  <si>
    <t>137 - PLANILLA</t>
  </si>
  <si>
    <t>092 - PLANO</t>
  </si>
  <si>
    <t>127 - PLANTAS</t>
  </si>
  <si>
    <t>146 - PLANTILLA</t>
  </si>
  <si>
    <t>093 - PLANTONES</t>
  </si>
  <si>
    <t>094 - PLANTULAS</t>
  </si>
  <si>
    <t>562 - PLATAFORMA LOGISTICA</t>
  </si>
  <si>
    <t>475 - PLAZA DOCENTE</t>
  </si>
  <si>
    <t>420 - POBLACION</t>
  </si>
  <si>
    <t>145 - POLIZA</t>
  </si>
  <si>
    <t>155 - PORCENTAJE</t>
  </si>
  <si>
    <t>095 - POSTA</t>
  </si>
  <si>
    <t>473 - POZO</t>
  </si>
  <si>
    <t>903 - PRÁCTICA</t>
  </si>
  <si>
    <t>463 - PRESTACIONES</t>
  </si>
  <si>
    <t>269 - PROCEDIMIENTOS</t>
  </si>
  <si>
    <t>533 - PROCESO</t>
  </si>
  <si>
    <t>459 - PROCESO CONVOCADO</t>
  </si>
  <si>
    <t>325 - PROCESO EVALUADO</t>
  </si>
  <si>
    <t>483 - PROCESO IMPLEMENTADO</t>
  </si>
  <si>
    <t>453 - PROCESO JUDICIAL</t>
  </si>
  <si>
    <t>465 - PROCESO SUPERVISADO</t>
  </si>
  <si>
    <t>572 - PROCESOS CALIFICADOS</t>
  </si>
  <si>
    <t>330 - PROCURADOR CAPACITADO</t>
  </si>
  <si>
    <t>326 - PROCURADOR SUPERVISADO</t>
  </si>
  <si>
    <t>617 - PRODUCTO</t>
  </si>
  <si>
    <t>569 - PRODUCTO CERTIFICADO</t>
  </si>
  <si>
    <t>608 - PRODUCTO CONTROLADO</t>
  </si>
  <si>
    <t>342 - PRODUCTO REGISTRADO</t>
  </si>
  <si>
    <t>343 - PRODUCTO VERIFICADO</t>
  </si>
  <si>
    <t>407 - PRODUCTOR</t>
  </si>
  <si>
    <t>352 - PRODUCTOR CAPACITADO Y ASISTIDO</t>
  </si>
  <si>
    <t>340 - PRODUCTOR ASISTIDO</t>
  </si>
  <si>
    <t>905 - PRODUCTOR ASISTIDO CERTIFICADO</t>
  </si>
  <si>
    <t>333 - PRODUCTOR CAPACITADO</t>
  </si>
  <si>
    <t>396 - PRODUCTOR FINANCIADO</t>
  </si>
  <si>
    <t>338 - PRODUCTOR INFORMADO</t>
  </si>
  <si>
    <t>446 - PROGRAMA</t>
  </si>
  <si>
    <t>235 - PROGRAMA DISEÑADO</t>
  </si>
  <si>
    <t>184 - PROGRAMA EDUCATIVO</t>
  </si>
  <si>
    <t>135 - PROGRAMAS RADIALES</t>
  </si>
  <si>
    <t>136 - PROGRAMAS TELEVISIVOS</t>
  </si>
  <si>
    <t>487 - PROMOCION</t>
  </si>
  <si>
    <t>147 - PRONOSTICO</t>
  </si>
  <si>
    <t>271 - PROPUESTAS</t>
  </si>
  <si>
    <t>471 - PROTOCOLO</t>
  </si>
  <si>
    <t>241 - PROTOTIPO</t>
  </si>
  <si>
    <t>579 - PROVEEDOR</t>
  </si>
  <si>
    <t>096 - PROYECTO</t>
  </si>
  <si>
    <t>374 - PROYECTO AUDITADO</t>
  </si>
  <si>
    <t>616 - PROYECTOS DE INVESTIGACION</t>
  </si>
  <si>
    <t>418 - PROYECTOS IMPLEMENTADOS</t>
  </si>
  <si>
    <t>097 - PUBLICACION</t>
  </si>
  <si>
    <t>098 - PUENTE</t>
  </si>
  <si>
    <t>099 - PUESTO</t>
  </si>
  <si>
    <t>493 - PUESTO DE CONTROL</t>
  </si>
  <si>
    <t>282 - PUNTO DE EXPENDIO CONTROLADO</t>
  </si>
  <si>
    <t>286 - PUNTOS DE VERTIMENTO SUPERVISADOS</t>
  </si>
  <si>
    <t>565 - QUEJA DE DERECHO</t>
  </si>
  <si>
    <t>100 - QUEJA RESUELTA</t>
  </si>
  <si>
    <t>193 - QUINTAL</t>
  </si>
  <si>
    <t>101 - RACION</t>
  </si>
  <si>
    <t>119 - REASEGURO</t>
  </si>
  <si>
    <t>134 - RECETA</t>
  </si>
  <si>
    <t>264 - RECIBOS</t>
  </si>
  <si>
    <t>239 - RECIEN NACIDO ATENDIDO</t>
  </si>
  <si>
    <t>262 - RECLAMOS</t>
  </si>
  <si>
    <t>169 - RECLAMOS RESUELTOS E INFORMACI</t>
  </si>
  <si>
    <t>603 - RECURSO TURISTICO</t>
  </si>
  <si>
    <t>102 - RED INSTALADA</t>
  </si>
  <si>
    <t>165 - REDES Y POSTES</t>
  </si>
  <si>
    <t>521 - REGION</t>
  </si>
  <si>
    <t>103 - REGISTRO</t>
  </si>
  <si>
    <t>104 - RENTABILIDAD</t>
  </si>
  <si>
    <t>248 - REPORTE</t>
  </si>
  <si>
    <t>222 - REPORTE TECNICO</t>
  </si>
  <si>
    <t>105 - RESOLUCION</t>
  </si>
  <si>
    <t>492 - RESOLUCION NOTIFICADA</t>
  </si>
  <si>
    <t>906 - RUEDA DE NEGOCIOS</t>
  </si>
  <si>
    <t>520 - SECTOR</t>
  </si>
  <si>
    <t>106 - SEMINARIO</t>
  </si>
  <si>
    <t>454 - SENTENCIA</t>
  </si>
  <si>
    <t>107 - SERVICIO</t>
  </si>
  <si>
    <t>613 - SERVICIO INTERVENIDO</t>
  </si>
  <si>
    <t>509 - SERVICIO TECNOLOGICO</t>
  </si>
  <si>
    <t>582 - SERVICIO VALIDADO</t>
  </si>
  <si>
    <t>398 - SERVICIOS OFERTADOS</t>
  </si>
  <si>
    <t>297 - SERVICIOS SUPERVISADOS</t>
  </si>
  <si>
    <t>133 - SESION</t>
  </si>
  <si>
    <t>414 - SET</t>
  </si>
  <si>
    <t>550 - SIMULACRO</t>
  </si>
  <si>
    <t>108 - SISTEMA</t>
  </si>
  <si>
    <t>234 - SISTEMA APROBADO</t>
  </si>
  <si>
    <t>285 - SISTEMA DE GESTION IMPLEMENTADO</t>
  </si>
  <si>
    <t>274 - SISTEMA DE SANEAMIENTO</t>
  </si>
  <si>
    <t>275 - SISTEMA DE SANEAMIENTO CONSTRUIDO</t>
  </si>
  <si>
    <t>284 - SISTEMA DE TRATAMIENTO INSTALADO</t>
  </si>
  <si>
    <t>359 - SOLES</t>
  </si>
  <si>
    <t>625 - SOLES</t>
  </si>
  <si>
    <t>267 - SOLES/M3</t>
  </si>
  <si>
    <t>476 - SOLICITUD</t>
  </si>
  <si>
    <t>575 - SUB UNIDAD ESPECIALIZADA</t>
  </si>
  <si>
    <t>109 - SUPERVISION</t>
  </si>
  <si>
    <t>303 - SUPERVISION REALIZADA</t>
  </si>
  <si>
    <t>389 - TABLETAS RAN</t>
  </si>
  <si>
    <t>486 - TALLER</t>
  </si>
  <si>
    <t>443 - TAMBOR</t>
  </si>
  <si>
    <t>132 - TECNOLOGIA</t>
  </si>
  <si>
    <t>391 - TELEFONO FIJO INSTALADO</t>
  </si>
  <si>
    <t>298 - TELEFONO FIJO OPERATIVO</t>
  </si>
  <si>
    <t>390 - TELEFONO PUBLICO INSTALADO</t>
  </si>
  <si>
    <t>299 - TELEFONO PUBLICO OPERATIVO</t>
  </si>
  <si>
    <t>189 - TELEFONOS EN ZONAS RURALES</t>
  </si>
  <si>
    <t>619 - TERMINAL PORTUARIO</t>
  </si>
  <si>
    <t xml:space="preserve">494 - TERMINAL TERRESTRE INTERVENIDO </t>
  </si>
  <si>
    <t>534 - TERRENO</t>
  </si>
  <si>
    <t>350 - TITULAR MINERO</t>
  </si>
  <si>
    <t>110 - TITULO</t>
  </si>
  <si>
    <t>111 - TONELADA</t>
  </si>
  <si>
    <t>355 - TRABAJADOR CAPACITADO</t>
  </si>
  <si>
    <t>395 - TRABAJADOR PROTEGIDO</t>
  </si>
  <si>
    <t>517 - TRAMITE</t>
  </si>
  <si>
    <t>458 - TRAMITE APROBADO</t>
  </si>
  <si>
    <t>177 - TRANSFERENCIA</t>
  </si>
  <si>
    <t>180 - TRANSFERENCIAS FINANCIERAS</t>
  </si>
  <si>
    <t>594 - TRANSPORTISTA</t>
  </si>
  <si>
    <t>112 - UNIDAD</t>
  </si>
  <si>
    <t>113 - UNIDAD CATASTRADA</t>
  </si>
  <si>
    <t>197 - UNIDAD CATASTRAL</t>
  </si>
  <si>
    <t>570 - UNIDAD DE ALBERGUE</t>
  </si>
  <si>
    <t>496 - UNIDAD DE PESAJE</t>
  </si>
  <si>
    <t>596 - UNIDAD ESPECIALIZADA</t>
  </si>
  <si>
    <t>523 - UNIDAD IMPLEMENTADA</t>
  </si>
  <si>
    <t>624 - UNIDAD POLICIAL</t>
  </si>
  <si>
    <t>410 - UNIDADES AGROPECUARIAS</t>
  </si>
  <si>
    <t>123 - UNIFORME ESCOLAR</t>
  </si>
  <si>
    <t>152 - USUARIO</t>
  </si>
  <si>
    <t>371 - USUARIO CAPACITADO</t>
  </si>
  <si>
    <t>367 - USUARIO FISCALIZADO</t>
  </si>
  <si>
    <t>370 - USUARIO SENSIBILIZADO</t>
  </si>
  <si>
    <t>300 - USUARIOS CAPACITADOS</t>
  </si>
  <si>
    <t>114 - VACUNA</t>
  </si>
  <si>
    <t>281 - VEHICULO CONTROLADO</t>
  </si>
  <si>
    <t>490 - VEHICULO HABILITADO</t>
  </si>
  <si>
    <t>339 - VEHICULO INSPECCIONADO</t>
  </si>
  <si>
    <t>365 - VEHICULO INTERVENIDO</t>
  </si>
  <si>
    <t>283 - VEHICULO SUPERVISADO</t>
  </si>
  <si>
    <t>421 - VEHICULOS</t>
  </si>
  <si>
    <t>426 - VERSIONES</t>
  </si>
  <si>
    <t>424 - VIAS</t>
  </si>
  <si>
    <t>425 - VICTIMA</t>
  </si>
  <si>
    <t>115 - VISITA</t>
  </si>
  <si>
    <t>515 - VIVEROS FORESTALES</t>
  </si>
  <si>
    <t>255 - VIVIENDAS</t>
  </si>
  <si>
    <t>409 - ZONA</t>
  </si>
  <si>
    <t>116 - ZONA PROTEGIDA</t>
  </si>
  <si>
    <t>PRIORIDAD</t>
  </si>
  <si>
    <t>Muy alta</t>
  </si>
  <si>
    <t>Alta</t>
  </si>
  <si>
    <t>Media</t>
  </si>
  <si>
    <t>Baja</t>
  </si>
  <si>
    <t>Muy baja</t>
  </si>
  <si>
    <t xml:space="preserve">Alcaldía </t>
  </si>
  <si>
    <t>Órgano de Control Institucional</t>
  </si>
  <si>
    <t>Procuraduría Pública Municipal</t>
  </si>
  <si>
    <t>Órgano de Asesoría de Alcaldía</t>
  </si>
  <si>
    <t>Oficina de Asesoría de Alcaldía</t>
  </si>
  <si>
    <t>Gerencia Municipal</t>
  </si>
  <si>
    <t>7.1.1</t>
  </si>
  <si>
    <t>Gerencia de Asesoría Jurídica</t>
  </si>
  <si>
    <t xml:space="preserve">Sub Gerencia de Asuntos Legales Administrativos                </t>
  </si>
  <si>
    <t>Gerencia de Planificación, Presupuesto y Racionalización</t>
  </si>
  <si>
    <t>Sub Gerencia de Presupuesto</t>
  </si>
  <si>
    <t>Sub Gerencia de Planificación y Racionalización</t>
  </si>
  <si>
    <t xml:space="preserve">Oficina de Cooperación Nacional e Internacional </t>
  </si>
  <si>
    <t>Oficina de Programación e Inversiones</t>
  </si>
  <si>
    <t xml:space="preserve">Oficina de Secretaría General </t>
  </si>
  <si>
    <t xml:space="preserve">Oficina de Imagen Institucional, Prensa y Protocolo </t>
  </si>
  <si>
    <r>
      <t xml:space="preserve">Oficina </t>
    </r>
    <r>
      <rPr>
        <b/>
        <sz val="11"/>
        <color theme="1"/>
        <rFont val="Arial"/>
        <family val="2"/>
      </rPr>
      <t>de  Prevención</t>
    </r>
    <r>
      <rPr>
        <b/>
        <sz val="11"/>
        <color rgb="FF000000"/>
        <rFont val="Arial"/>
        <family val="2"/>
      </rPr>
      <t xml:space="preserve"> de Conflictos Sociales</t>
    </r>
  </si>
  <si>
    <t>Gerencia de Administración y Finanzas</t>
  </si>
  <si>
    <t>Sub Gerencia de Gestión del Talento Humano</t>
  </si>
  <si>
    <t>Sub Gerencia de Contabilidad y Costos</t>
  </si>
  <si>
    <t>Sub Gerencia de Tesorería</t>
  </si>
  <si>
    <t xml:space="preserve">Sub Gerencia de Logística y Abastecimientos </t>
  </si>
  <si>
    <t>Sub Gerencia de Control Patrimonial</t>
  </si>
  <si>
    <t>Sub Gerencia de Programación y Mantenimiento Mecánico</t>
  </si>
  <si>
    <t>Oficina  de Tecnologías de la Información</t>
  </si>
  <si>
    <t>Gerencia de Administración Tributaria</t>
  </si>
  <si>
    <t>Sub Gerencia de Registro Tributario y Orientación al Contribuyente</t>
  </si>
  <si>
    <t>Sub Gerencia de Recaudación y Control Tributario</t>
  </si>
  <si>
    <t>Sub Gerencia de Fiscalización Tributaria</t>
  </si>
  <si>
    <t>Oficina de Ejecución Coactiva</t>
  </si>
  <si>
    <t xml:space="preserve">Gerencia de Obras Públicas e Infraestructura </t>
  </si>
  <si>
    <t>Sub Gerencia de Obras Públicas</t>
  </si>
  <si>
    <t>Sub Gerencia de Supervisión y Liquidación de Obras Públicas</t>
  </si>
  <si>
    <t>Sub Gerencia de Estudios y Proyectos</t>
  </si>
  <si>
    <t>Gerencia de Desarrollo Urbano y Catastro</t>
  </si>
  <si>
    <t>Sub Gerencia de Obras Privadas</t>
  </si>
  <si>
    <t>Sub Gerencia de Planeamiento y Habilitaciones Urbanas</t>
  </si>
  <si>
    <t>Sub Gerencia de  Catastro, Control  Urbano y Espacio Público.</t>
  </si>
  <si>
    <t>Gerencia de Servicios a la  Ciudad y Ambiente</t>
  </si>
  <si>
    <t>Sub Gerencia de Gestión de Residuos Sólidos</t>
  </si>
  <si>
    <t xml:space="preserve">Sub Gerencia de Mantenimiento de Áreas Verdes </t>
  </si>
  <si>
    <t>Sub Gerencia de Fiscalización y Monitoreo Ambiental</t>
  </si>
  <si>
    <t>Sub Gerencia de Mantenimiento de Infraestructura y Vías</t>
  </si>
  <si>
    <t>Sub Gerencia de Infraestructura Deportiva</t>
  </si>
  <si>
    <t>Gerencia de Desarrollo Económico Local</t>
  </si>
  <si>
    <r>
      <t xml:space="preserve">Sub Gerencia de Promoción de </t>
    </r>
    <r>
      <rPr>
        <sz val="11"/>
        <color theme="1"/>
        <rFont val="Arial"/>
        <family val="2"/>
      </rPr>
      <t>MIPYMES</t>
    </r>
    <r>
      <rPr>
        <sz val="11"/>
        <color rgb="FF000000"/>
        <rFont val="Arial"/>
        <family val="2"/>
      </rPr>
      <t xml:space="preserve"> y Turismo</t>
    </r>
  </si>
  <si>
    <t>Sub Gerencia de Licencias, Autorizaciones e ITSE</t>
  </si>
  <si>
    <t>Sub Gerencia de Centros de Abastos y Camales</t>
  </si>
  <si>
    <t>Gerencia de Seguridad Ciudadana</t>
  </si>
  <si>
    <t>Sub Gerencia de Operaciones y Vigilancia Interna</t>
  </si>
  <si>
    <t>Sub Gerencia de Gestión del Riesgo de Desastres</t>
  </si>
  <si>
    <t>Sub Gerencia de Tránsito y Seguridad Vial</t>
  </si>
  <si>
    <t>Gerencia de Desarrollo Social</t>
  </si>
  <si>
    <r>
      <t xml:space="preserve">Sub Gerencia de la Mujer </t>
    </r>
    <r>
      <rPr>
        <sz val="11"/>
        <color theme="1"/>
        <rFont val="Arial"/>
        <family val="2"/>
      </rPr>
      <t>y Desarrollo Humano</t>
    </r>
  </si>
  <si>
    <t>Sub Gerencia de Educación, Cultura y Deportes</t>
  </si>
  <si>
    <t>Sub Gerencia de Programas Sociales</t>
  </si>
  <si>
    <r>
      <t xml:space="preserve">Oficina de </t>
    </r>
    <r>
      <rPr>
        <sz val="11"/>
        <color theme="1"/>
        <rFont val="Arial"/>
        <family val="2"/>
      </rPr>
      <t>Empadronamiento y Estadística</t>
    </r>
  </si>
  <si>
    <t xml:space="preserve">Oficina de Participación Vecinal </t>
  </si>
  <si>
    <t>Oficina de Registro Civil</t>
  </si>
  <si>
    <t>Oficina de Bienestar Social</t>
  </si>
  <si>
    <t>Agencia Municipal Ciudad Municipal – Cono Norte</t>
  </si>
  <si>
    <t>Agencia Municipal del Cono Norte Margen Derecha</t>
  </si>
  <si>
    <t>Agencia Municipal de Mariscal Castilla</t>
  </si>
  <si>
    <t>Agencia Municipal de Semi Rural Pachacútec</t>
  </si>
  <si>
    <t>Agencia Municipal José Luis Bustamante y Rivero</t>
  </si>
  <si>
    <t>Agencia Municipal APIPA</t>
  </si>
  <si>
    <t>Matriz Plan Estrategico Institucional - Municipalidad Distrital de Cerro Colorado 2020-2022</t>
  </si>
  <si>
    <t>OEI / AEI</t>
  </si>
  <si>
    <t xml:space="preserve">Descripción del Indicador </t>
  </si>
  <si>
    <t>Fuente del Dato</t>
  </si>
  <si>
    <t>Linea Base</t>
  </si>
  <si>
    <t>Valor Actual</t>
  </si>
  <si>
    <t>Logros esperados para el plan (anual)</t>
  </si>
  <si>
    <t>Unidad Organica Responsable</t>
  </si>
  <si>
    <t>OBS</t>
  </si>
  <si>
    <t xml:space="preserve">Código </t>
  </si>
  <si>
    <t>Denominación de OEI / AEI</t>
  </si>
  <si>
    <t>Nombre del Indicador</t>
  </si>
  <si>
    <t>Fuente del dato</t>
  </si>
  <si>
    <t>Valor</t>
  </si>
  <si>
    <t>Año</t>
  </si>
  <si>
    <t>OEI.01</t>
  </si>
  <si>
    <t>Proteger a la población y sus medios de vida frente a peligros de origen natural y antropicos</t>
  </si>
  <si>
    <t>Numero de habilitaciones urbanas  que han reducido su vulnerabilidad para la prevencion, proteccion y atencion de Riesgos y Desastres</t>
  </si>
  <si>
    <t>Informe anual SG Gestion de Riesgo</t>
  </si>
  <si>
    <t>s/d</t>
  </si>
  <si>
    <t>SG de Gestion del Riesgo de Desastres</t>
  </si>
  <si>
    <t>Adecuado   PPR 0068</t>
  </si>
  <si>
    <t>Acciones Estratégicas del OEI.01</t>
  </si>
  <si>
    <t>AEI.01.01</t>
  </si>
  <si>
    <t>Capacidad Operativa Instalada para la preparación y respuesta frente a emergencias y desastres en la poblacion</t>
  </si>
  <si>
    <t>Porcentaje de capacidad operativa del centro de operaciones de emergencia</t>
  </si>
  <si>
    <t>Adecuado    PPR 0068</t>
  </si>
  <si>
    <t>Porcentaje de Stock de kits de BAH frente a emergencias y desastres</t>
  </si>
  <si>
    <t>Adecuado    PPR 0069</t>
  </si>
  <si>
    <t>AEI.01.02</t>
  </si>
  <si>
    <t>Medidas de intervencion desarrolladas para la proteccion fisica frente a peligros</t>
  </si>
  <si>
    <t>Numero de intervenciones en zonas criticas, fajas marginales y mantenimientos de causes y drenajes</t>
  </si>
  <si>
    <t>AEI.01.03</t>
  </si>
  <si>
    <t>Edificaciones seguras ante riesgo de desastres en la poblacion</t>
  </si>
  <si>
    <t>Porcentaje de edificaciones que cumplen la norma de seguridad en edificaciones</t>
  </si>
  <si>
    <t>AEI.01.04</t>
  </si>
  <si>
    <t>Estudios para la estimacion del riesgo de desastres en la poblacion</t>
  </si>
  <si>
    <t>N° de estudios elaborados</t>
  </si>
  <si>
    <t>AEI.01.05</t>
  </si>
  <si>
    <t>Personas con Formación y Conocimento en GRD y ACC</t>
  </si>
  <si>
    <t>Porcentaje de participantes certificados en cursos basicos y especializados en materia de GRD y ACC</t>
  </si>
  <si>
    <t>AEI.01.06</t>
  </si>
  <si>
    <t>Prácticas seguras para la resiliencia en la poblacion</t>
  </si>
  <si>
    <t>Porcentaje de personas expuestas a peligros con capacidad para responder ante emergencias y desastres</t>
  </si>
  <si>
    <t>N° de personas entrenadas y organizadas en habilidades frente al Riesgo de desastres y ACC</t>
  </si>
  <si>
    <t>AEI.01.07</t>
  </si>
  <si>
    <t>Servicios Publicos seguros ante emergenias y desastres, para la poblacion</t>
  </si>
  <si>
    <t>Numero de Servicios Publicos  (II.EE. Y EE.SS.) intervenidos en seguridad estructural y fisico funcional</t>
  </si>
  <si>
    <t>Número de IIEE en zonas altamente expuestas a peligros con  medidas de seguridad</t>
  </si>
  <si>
    <t>AEI.01.08</t>
  </si>
  <si>
    <t>Instrumentos Estratégicos para la Gestión del Riesgo de Desastres formulados</t>
  </si>
  <si>
    <t>N° de documentos técnicos Aprobados</t>
  </si>
  <si>
    <t>Opcional</t>
  </si>
  <si>
    <t>AE.01.09</t>
  </si>
  <si>
    <t>Actividades contingenciales implementadas para la poblacion</t>
  </si>
  <si>
    <t>N° de acciones de respuesta implementadas</t>
  </si>
  <si>
    <t>OEI.02</t>
  </si>
  <si>
    <t>Promover la Competitividad Económica en la Provincia</t>
  </si>
  <si>
    <t>Porcentaje de la Poblacion en Edad de Trabajar con trabajo remunerado</t>
  </si>
  <si>
    <t>INEI</t>
  </si>
  <si>
    <t>SG de Promocion de MIPYMES y Turismo</t>
  </si>
  <si>
    <t>Adecuado</t>
  </si>
  <si>
    <t>Acciones Estratégicas del OEI.02</t>
  </si>
  <si>
    <t>AEI.02.01</t>
  </si>
  <si>
    <t>Asistencia técnica de forma oportuna a nuevos emprendedores del distrito</t>
  </si>
  <si>
    <t>Número de nuevos emprendedores organizados que reciben asistencia tecnica en el distrito</t>
  </si>
  <si>
    <t>Informe anual SG de MIPYMES y Turismo</t>
  </si>
  <si>
    <t>AEI.02.02</t>
  </si>
  <si>
    <t>Programa de fortalecimiento que agregan valor productivo a los Agentes Económicos del distrito</t>
  </si>
  <si>
    <t>Número de Agentes económicos que participan en el Programa de Fortalecimiento que agregan valor productivo en el distrito</t>
  </si>
  <si>
    <t>AEI.02.03</t>
  </si>
  <si>
    <t>Asistencia técnica en la formalización de los establecimientos de manera oportuna a los comerciantes informales en el distrito</t>
  </si>
  <si>
    <t>Número de establecimiento comerciales formalizados en el distrito</t>
  </si>
  <si>
    <t>Informe anual SG de Licencias y Autorizaciones e ITSE</t>
  </si>
  <si>
    <t>SG de Licencias y Autorizacion e ITSE</t>
  </si>
  <si>
    <t>AEI.02.04</t>
  </si>
  <si>
    <t>Control y fiscalización de Actividades Económicas oportunas en el distrito</t>
  </si>
  <si>
    <t>Porcentaje de establecimientos fiscalizados que realizan Actividades Económicas (AAEE) en el distrito</t>
  </si>
  <si>
    <t>SG de Licencias y Autoriazaicon e ITSE</t>
  </si>
  <si>
    <t>AEI.02.05</t>
  </si>
  <si>
    <t>Control de centros de abastos y camales</t>
  </si>
  <si>
    <t>Porcentaje de centros de abastos y camales que cumplen las condiciones salubres para su funcionamiento</t>
  </si>
  <si>
    <t>Informe anual SG de Centros de Abastos y Camales</t>
  </si>
  <si>
    <t>SG de Centros de Abastos y Camales</t>
  </si>
  <si>
    <t xml:space="preserve">OEI.03 </t>
  </si>
  <si>
    <t>Mejorar las condiciones de Habitabilidad en la poblacion del distrito</t>
  </si>
  <si>
    <t>Porcentaje de viviendas con acceso a servicios básicos</t>
  </si>
  <si>
    <t>G de Obras Publicas e infraestructura</t>
  </si>
  <si>
    <t>Adecuado    PPR 0082</t>
  </si>
  <si>
    <t>Acciones Estratégicas del OEI.03</t>
  </si>
  <si>
    <t>AEI.03.01</t>
  </si>
  <si>
    <t>Saneamiento básico con calidad en beneficio de la población del distrito</t>
  </si>
  <si>
    <t>Porcentaje cobertura de servicio higienico</t>
  </si>
  <si>
    <t>Adecuado     PPR 0082</t>
  </si>
  <si>
    <t>AEI.03.02</t>
  </si>
  <si>
    <t>Conexión de Agua Potable en beneficio de la población del distrito</t>
  </si>
  <si>
    <t>Porcentaje cobertura de agua potable</t>
  </si>
  <si>
    <t>AEI.03.03</t>
  </si>
  <si>
    <t>Servicios publicos intervenidos en beneficio del distrito</t>
  </si>
  <si>
    <t>Numero de servicios publicos intervenidos en el distrito</t>
  </si>
  <si>
    <t>Informe AnualSG de Mantenimiento de Infraestructura y vias</t>
  </si>
  <si>
    <t>AEI.03.04</t>
  </si>
  <si>
    <t>Infraestructura Publica en adecuadas condiciones</t>
  </si>
  <si>
    <t>Numero de infraestructura publica con adecuado mantenimiento</t>
  </si>
  <si>
    <t>SG de Mantenimiento de Infraestructura y vias</t>
  </si>
  <si>
    <t>AEI.03.05</t>
  </si>
  <si>
    <t>Intervenciones publicas con adecuados niveles de seguimiento y control</t>
  </si>
  <si>
    <t>Porcentaje de Intevenciones publicas con adecuada supervision</t>
  </si>
  <si>
    <t>Informe Anual SG Supervision y Liquidacion de Obras Publicas</t>
  </si>
  <si>
    <t>SG Supervision y Liquidacion de Obras Publicas</t>
  </si>
  <si>
    <t>OEI.04</t>
  </si>
  <si>
    <t>Promover el desarrollo urbano territorial ordenado y  sostenible en el distrito</t>
  </si>
  <si>
    <t>Porcentaje de la población urbana que vive en barrios marginales, asentamientos improvisados o viviendas inadecuadas</t>
  </si>
  <si>
    <t>Informes de la SG Catastro, Control Urbano y Espacio Publico</t>
  </si>
  <si>
    <t>G de Desarrollo Urbano y Catastro</t>
  </si>
  <si>
    <t>Acciones Estratégicas del OEI.04</t>
  </si>
  <si>
    <t>AEI.04.01</t>
  </si>
  <si>
    <t>Plan de Urbano Distrital implementado en el distrito</t>
  </si>
  <si>
    <t>Porcentaje de Implementación del Plan  Urbano Distrital</t>
  </si>
  <si>
    <t>Informe Anual de SG de Planeamiento y Habilitaciones Urbanas</t>
  </si>
  <si>
    <t>SG de Planeamiento y Habilitaciones Urbanas</t>
  </si>
  <si>
    <t>Adeucado</t>
  </si>
  <si>
    <t>AEI.04.02</t>
  </si>
  <si>
    <t>Catastro actualizado en la jurisdicción del distrito</t>
  </si>
  <si>
    <t>Porcentaje de catastro actualizado en el distrito</t>
  </si>
  <si>
    <t>Informe Anual de SG de Catastro, Control Urbano y Espacio Publico</t>
  </si>
  <si>
    <t>AEI.04.03</t>
  </si>
  <si>
    <t>Espacios públicos recuperados y priorizados en beneficio del distrito</t>
  </si>
  <si>
    <t>Porcentaje de espacios públicos recuperados en el distrito</t>
  </si>
  <si>
    <t>SG de Catastro, Control Urbano y Espacio Publico</t>
  </si>
  <si>
    <t>AEI.04.04</t>
  </si>
  <si>
    <t>Asistencia técnica en desarrollo urbano de forma integral en beneficio de la población del distrito</t>
  </si>
  <si>
    <t>Número de Asistencias Técnicas en desarrollo urbano a poblacion del distrito</t>
  </si>
  <si>
    <t>Informe Anual de G de Desarrollo Urbano y Catastro</t>
  </si>
  <si>
    <t>AEI.04.05</t>
  </si>
  <si>
    <t>Saneamiento físico legal de predios focalizados en el distrito</t>
  </si>
  <si>
    <t>Porcentaje de Predios con Saneamiento físico legal en el distrito</t>
  </si>
  <si>
    <t>OEI.05</t>
  </si>
  <si>
    <t>Promover la Gestión Ambiental en el distrito</t>
  </si>
  <si>
    <t>Porcentaje de los residuos sólidos no reutilizables son dispuestos adecuadamente en infraestructura de residuos sólidos</t>
  </si>
  <si>
    <t>Informe anual G de Servicios a la Ciudad y Ambiente</t>
  </si>
  <si>
    <t>G de Servicios a la Ciudad y Ambiente</t>
  </si>
  <si>
    <t>Adecuado  PPR 0036</t>
  </si>
  <si>
    <t>Acciones Estratégicas del OEI.05</t>
  </si>
  <si>
    <t>AEI.05.01</t>
  </si>
  <si>
    <t>Residuos solidos dispuestos adecuadamente en el distrito</t>
  </si>
  <si>
    <t>Numero de toneladas anuales dispuestos adecuadamente</t>
  </si>
  <si>
    <t>Informe anual SG de Gestion de residuos Solidos</t>
  </si>
  <si>
    <t>SG de Gestion de residuos Solidos</t>
  </si>
  <si>
    <t>Adecuado   PPR 0036</t>
  </si>
  <si>
    <t>AEI.05.02</t>
  </si>
  <si>
    <t>Residuos Solidos segregados  en la fuente y con recoleccion selectiva en el distrito</t>
  </si>
  <si>
    <t>Número de toneladas de residuos sólidos inorgánicos recuperados segregados en fuente de origen</t>
  </si>
  <si>
    <t>AEI.05.03</t>
  </si>
  <si>
    <t>Areas verdes de uso publico con mantenimiento y conservación permanente en el distrito</t>
  </si>
  <si>
    <r>
      <t>Porcentaje de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de áreas verdes en estado óptimo de mantenimiento en el distrito</t>
    </r>
  </si>
  <si>
    <t>Informe anual SG de Mantenimiento de Areas Verdes</t>
  </si>
  <si>
    <t>AEI.05.04</t>
  </si>
  <si>
    <t>Plan Anual de Evaluación y Fiscalización Ambiental implementado en beneficio del distrito (PLANEFA)</t>
  </si>
  <si>
    <t>Porcentaje de Implementación del Plan Anual de Evaluación y Fiscalización Ambiental (PLANEFA)</t>
  </si>
  <si>
    <t>Informe anual SG de Fiscalizacion Ambiental</t>
  </si>
  <si>
    <t>AEI.05.05</t>
  </si>
  <si>
    <t>Asistencia técnica oportuna en Gestión ambiental a los ciudadanos del distrito</t>
  </si>
  <si>
    <t>Número de asistencias técnicas en gestión ambiental en el distrito</t>
  </si>
  <si>
    <t>OEI.07</t>
  </si>
  <si>
    <t>Reducir los Índices  de Inseguridad Ciudadana en la el Distrito</t>
  </si>
  <si>
    <t>Numero de Delitos y faltas que afectan la seguridad ciudadana</t>
  </si>
  <si>
    <t>G de Seguridad Ciudadana</t>
  </si>
  <si>
    <t>Adecuado  PPR 0030</t>
  </si>
  <si>
    <t>Acciones Estratégicas del OEI.06</t>
  </si>
  <si>
    <t>AEI.06.01</t>
  </si>
  <si>
    <t>Patrullaje de serenazgo adecuado en los sectores en la jurisdiccion del distrito</t>
  </si>
  <si>
    <t>Porcentaje de sectores con patrullaje frenta a la cantidad total de sectores del distrito</t>
  </si>
  <si>
    <t>Informe anual SG Operaciones y vigilancia Interna</t>
  </si>
  <si>
    <t>AEI.06.02</t>
  </si>
  <si>
    <t>Comunidad organizada a favor de la seguridad ciudadana del distrito</t>
  </si>
  <si>
    <t>Porcentaje de Programas Preventivos (PP) implementados frente a los programados</t>
  </si>
  <si>
    <t>AEI.06.03</t>
  </si>
  <si>
    <t>Programa de Seguridad Ciudadana Vecinal de manera focalizada en el distrito</t>
  </si>
  <si>
    <t>Porcentaje de vecinos sensibililzados en Seguridad Ciudadana en el distrito</t>
  </si>
  <si>
    <t>AEI.06.04</t>
  </si>
  <si>
    <t>Programas de Violencia Familiar de manera oportuna en beneficio de la poblacion del distrito</t>
  </si>
  <si>
    <t>Número de Vecinos atendidos en programas en Violencia Familiar en el distrito</t>
  </si>
  <si>
    <t>AEI.06.05</t>
  </si>
  <si>
    <t>Plan Local de Seguridad Ciudadana implementado de manera óptima en el distrito</t>
  </si>
  <si>
    <t>Porcentaje de Implementación del Plan Local de Seguridad Ciudadana del distrito</t>
  </si>
  <si>
    <t>AEI.06.06</t>
  </si>
  <si>
    <t>Sistema de seguridad ciudadana con equipamiento integral, en beneficio de la población</t>
  </si>
  <si>
    <t>Número de equipos nuevos adquiridos en Sistemas de Seguridad Ciudadana distrital</t>
  </si>
  <si>
    <t>Contribuir con la Calidad  de los Servicios Educativos en el distrito</t>
  </si>
  <si>
    <t>Proporción de estudiantes de segundo grado de primaria con nivel satisfactorio de Comprensión Lectora</t>
  </si>
  <si>
    <t>MINEDU</t>
  </si>
  <si>
    <t>SG Educacion, Cultura y Deportes</t>
  </si>
  <si>
    <t>Adecuado     PPR 0090</t>
  </si>
  <si>
    <t>Proporción de estudiantes de segundo grado de primaria con nivel satisfactorio de Comprensión matemática</t>
  </si>
  <si>
    <t>Adecuado     PPR 0091</t>
  </si>
  <si>
    <t>Acciones Estratégicas del OEI.07</t>
  </si>
  <si>
    <t>AEI.07.01</t>
  </si>
  <si>
    <t>Instituciones Educativas con condiciones para el cumplimiento de horas lectivas normadas</t>
  </si>
  <si>
    <t>Porcentaje de locales escolares con aulas en buen estado</t>
  </si>
  <si>
    <t>Informe Anual de la SG de Educacion, Cultura y Deportes</t>
  </si>
  <si>
    <t>Porcentaje de locales escolares publicos con acceso a servicios basicos (agua - desague)</t>
  </si>
  <si>
    <t>Informe Anual de la SG de Educacion, Cultura y Deportes - MINEDU</t>
  </si>
  <si>
    <t>AEI.07.02</t>
  </si>
  <si>
    <t>Apoyo en equipamiento, Infraestructura y Mobiliario adecuado en Instituciones Educativas del distrito</t>
  </si>
  <si>
    <t>Número de IE que reciben apoyo en su  infraestructura, equipamiento y/o mobiliario</t>
  </si>
  <si>
    <t>AEI.07.03</t>
  </si>
  <si>
    <t>Programas Educativos  (PPEE) elaborados para los Educandos del distrito</t>
  </si>
  <si>
    <t>Porcentaje de estudiantes que acceden a los Programas Educativos del distrito (biblioteca)</t>
  </si>
  <si>
    <t>OEI.08</t>
  </si>
  <si>
    <t>Promover el Desarrollo Humano y Hábitos Saludables en el distrito</t>
  </si>
  <si>
    <t>Porcentaje de poblacion atendida en temas de desarrollo humano y habitos saludables en el distrito</t>
  </si>
  <si>
    <t>Informe Anual de la G de Desarrollo Social</t>
  </si>
  <si>
    <t>G de Desarrollo Social</t>
  </si>
  <si>
    <t>Acciones Estratégicas del OEI.08</t>
  </si>
  <si>
    <t>AEI.08.01</t>
  </si>
  <si>
    <t>Talentos deportivos acceden a la iniciacion deportiva de alta competencia</t>
  </si>
  <si>
    <t>Porcentaje de talentos deportivos que llegan a ser considerados Deportistas En Proyeccion</t>
  </si>
  <si>
    <t>SG de Educacion, Cultura y Deportes</t>
  </si>
  <si>
    <r>
      <t xml:space="preserve">Adecuado </t>
    </r>
    <r>
      <rPr>
        <b/>
        <sz val="11"/>
        <color theme="1"/>
        <rFont val="Arial Narrow"/>
        <family val="2"/>
      </rPr>
      <t>PPR 101</t>
    </r>
  </si>
  <si>
    <t>AEI.08.02</t>
  </si>
  <si>
    <t>Poblacion objetivo accede a masificacion deportiva</t>
  </si>
  <si>
    <t>Porcentaje de poblacion objetivo que participa en Actividades Fisicas pre Deportivas y Recreativas organizadas por la municipalidad</t>
  </si>
  <si>
    <t>AEI.08.03</t>
  </si>
  <si>
    <t>Infraestructura deportiva en adecuadas condiciones para la practica de actividades fisicas, deportivas y recreativas</t>
  </si>
  <si>
    <t>Porcentaje de instalaciones deportivas administradas por la Municipalidad en adecuadas condiciones para la practica  de Actividades Fisicas, Deportivas y Recreativas (AFDR)</t>
  </si>
  <si>
    <t>Informe Anual de la SG de Infraestructura Deportiva</t>
  </si>
  <si>
    <t>SG de Infraestructura Deportiva</t>
  </si>
  <si>
    <t>AEI.08.04</t>
  </si>
  <si>
    <t>Familias saludables con conocimiento para el cuidado infantil, lactancia materna exclusiva y la adecuada alimentacion y proteccion del menor de 36 meses</t>
  </si>
  <si>
    <t>Cantidad de sesiones demostrativas a las familias del distrito</t>
  </si>
  <si>
    <t>Informe Anual de la SG Programas Sociales</t>
  </si>
  <si>
    <t>SG Programas Sociales</t>
  </si>
  <si>
    <r>
      <t xml:space="preserve">Adecuado </t>
    </r>
    <r>
      <rPr>
        <b/>
        <sz val="11"/>
        <color theme="1"/>
        <rFont val="Arial Narrow"/>
        <family val="2"/>
      </rPr>
      <t>PPR 001</t>
    </r>
  </si>
  <si>
    <t>AEI.08.05</t>
  </si>
  <si>
    <t>Familiares y cuidadores con capacidades fortalecidas en el buen trato al adulto mayor</t>
  </si>
  <si>
    <t>Porcentaje de familiares y cuidadores con competencias fortalecidas para atencion de PAM</t>
  </si>
  <si>
    <t>Informe Anual de la SG de la Mujer y desarrollo Humano</t>
  </si>
  <si>
    <t>SG de la Mujer y desarrollo Humano</t>
  </si>
  <si>
    <r>
      <t xml:space="preserve">Adecuado </t>
    </r>
    <r>
      <rPr>
        <b/>
        <sz val="11"/>
        <color theme="1"/>
        <rFont val="Arial Narrow"/>
        <family val="2"/>
      </rPr>
      <t>PPR 0142</t>
    </r>
  </si>
  <si>
    <t>AEI.08.06</t>
  </si>
  <si>
    <t>Personas adultas mayores atendidas que involucran a su  entorno familiar y social, en el distrito</t>
  </si>
  <si>
    <t xml:space="preserve">Porcentaje de PAM atendida que involucra a su entorno familiar social </t>
  </si>
  <si>
    <t>AEI.08.07</t>
  </si>
  <si>
    <t>Programas de Apoyo Social permanentes para los grupos de población vulnerables del distrito</t>
  </si>
  <si>
    <t>Porcentaje de la Población Vulnerable que accede a los Programas de Apoyo Social (PAS)</t>
  </si>
  <si>
    <t>MIDIStrito</t>
  </si>
  <si>
    <t>Oficina de Empadronamiento y Estadistica</t>
  </si>
  <si>
    <t>OEI.9</t>
  </si>
  <si>
    <t>Incrementar la oferta turística con enfoque cultural en el distrito</t>
  </si>
  <si>
    <t>Número de establecimientos formales de servicios turísticos y/o relacionados a la cultura</t>
  </si>
  <si>
    <t>Informe Anual de la SG de Promocion de MIPYMES y Turismo</t>
  </si>
  <si>
    <t>Acciones Estratégicas del OEI.9</t>
  </si>
  <si>
    <t>AEI.9.01</t>
  </si>
  <si>
    <t>Zonas monumentales y paisajísticas recuperadas en el distrito</t>
  </si>
  <si>
    <t>Número de Zonas Monumentales y Paisajísticas recuperadas en el distrito</t>
  </si>
  <si>
    <t>AEI.9.02</t>
  </si>
  <si>
    <t>Asistencia técnica para el incremento del turismo sostenible en el distrito</t>
  </si>
  <si>
    <t>Número de Operadores Turísticos debidamente registrados y acreditados que reciben Asistencia Técnica en el distrito</t>
  </si>
  <si>
    <t>AEI.9.03</t>
  </si>
  <si>
    <t>Plan de Desarrollo Turistico implementado en el distrito</t>
  </si>
  <si>
    <t>Porcentaje de implementación del Programa de Desarrollo Turistico del distrito</t>
  </si>
  <si>
    <t>OEI.10</t>
  </si>
  <si>
    <t>Mejorar tiempos de desplazamiento vial y peatonal en el distrito</t>
  </si>
  <si>
    <t>Minutos de desplazamiento  en transporte vial desde via 54 a la Av. Ejercito en hora punta</t>
  </si>
  <si>
    <t>Informacion Georeferencial (GoogleMaps)</t>
  </si>
  <si>
    <t>G de Obras Publicas</t>
  </si>
  <si>
    <t>Adecuado     PPR 0148</t>
  </si>
  <si>
    <t>Acciones Estratégicas del OEI.10</t>
  </si>
  <si>
    <t>AEI.10.01</t>
  </si>
  <si>
    <t>Infraestructura vial urbana con mantenimiento en el distrito</t>
  </si>
  <si>
    <t>Porcentaje de Infraestructura Vial Urbana invertida con acciones de manteniemiento</t>
  </si>
  <si>
    <t>Informe Anual de la G de Obras Publicas</t>
  </si>
  <si>
    <t>Adecuado PPR 00148</t>
  </si>
  <si>
    <t>AEI.10.02</t>
  </si>
  <si>
    <t>Red vial Vehicular y Peatonal implementada enel distrito</t>
  </si>
  <si>
    <t>Número de Kms nuevos y rehabilitados en red vial vehicular y peatonal</t>
  </si>
  <si>
    <t>AEI.10.03</t>
  </si>
  <si>
    <t>Seguridad vial integral en beneficio de la población del distrito</t>
  </si>
  <si>
    <t>Porcentaje de vías y calles con señalización en  el distrito</t>
  </si>
  <si>
    <t>Informe Anual de la SG de Transito y Seguridad Vial</t>
  </si>
  <si>
    <t>SG de Transito y Seguridad Vial</t>
  </si>
  <si>
    <t>AEI.10.04</t>
  </si>
  <si>
    <t>Ordenamiento del Transporte en beneficio del distrito</t>
  </si>
  <si>
    <t xml:space="preserve">Porcentaje de poblacion sensibilizada en Campañas de sensibilización en Seguridad Vial </t>
  </si>
  <si>
    <t>OEI.11</t>
  </si>
  <si>
    <t xml:space="preserve">Fortalecer la Gestión Institucional </t>
  </si>
  <si>
    <t>Porcentaje de cumplimiento anual del Plan Estratégico Institucional</t>
  </si>
  <si>
    <t>Informe anual SG  de Planificacion y Racionalizacion</t>
  </si>
  <si>
    <t>SG Planificaicon y Racionalizacion</t>
  </si>
  <si>
    <t>Acciones Estratégicas del OEI.11</t>
  </si>
  <si>
    <t>AEI.11.01</t>
  </si>
  <si>
    <t>Capacidades Fortalecidas del personal de la Municipalidad</t>
  </si>
  <si>
    <t>Porcentaje de personal satisfecho con su entorno laboral en la Municipalidad</t>
  </si>
  <si>
    <t>Informe anual SG de Gestion del Talento Humano</t>
  </si>
  <si>
    <t>SG de Gestion del Talento Humano</t>
  </si>
  <si>
    <t>AEI.11.02</t>
  </si>
  <si>
    <t>Espacios y mecanismos de participación ciudadana fortalecidos en la Municipalidad</t>
  </si>
  <si>
    <t>Número de reuniones realizadas con participación del vecino en la Municipalidad</t>
  </si>
  <si>
    <t>Informe anual  de Rpevencion de Conflictos Sociales y SG de Planificacion</t>
  </si>
  <si>
    <t>Of de prevencion de Conflictos Sociales / SG de Planificacion</t>
  </si>
  <si>
    <t>AEI.11.03</t>
  </si>
  <si>
    <t>Procesos Administrativos eficientes en beneficio de la municipalidad</t>
  </si>
  <si>
    <t>Porcentaje de expedientes atendidos en menos de 05 dias</t>
  </si>
  <si>
    <t>Informe anual Secretaria General</t>
  </si>
  <si>
    <t>Secretaria General</t>
  </si>
  <si>
    <t>AEI.11.04</t>
  </si>
  <si>
    <t>Recaudación Tributaria oportuna en beneficio de la Municipalidad</t>
  </si>
  <si>
    <t>Porcentaje de Tributos recaudados en la Municipalidad</t>
  </si>
  <si>
    <t>Informe anual Gerencia de Administracion Tributaria</t>
  </si>
  <si>
    <t>Gerencia de Administracion Tributaria</t>
  </si>
  <si>
    <t>AEI.11.05</t>
  </si>
  <si>
    <t>Instrumentos de gestión actualizados en beneficio de la administración municipal</t>
  </si>
  <si>
    <t>Número de Instrumentos de gestión actualizados en la Municipalidad</t>
  </si>
  <si>
    <t>SG de Planificacion y Racionalizacion</t>
  </si>
  <si>
    <t>AEI.11.06</t>
  </si>
  <si>
    <t>Inversion eficiente del presupuesto municipal del distrito</t>
  </si>
  <si>
    <t>Porcentaje de ejecucion persupuestal anual</t>
  </si>
  <si>
    <t>Informe anual SG Presupuesto</t>
  </si>
  <si>
    <t>SG Presupuesto</t>
  </si>
  <si>
    <t>AEI.11.07</t>
  </si>
  <si>
    <t>Registro de  hechos vitales adecuado para la poblacion del distrito</t>
  </si>
  <si>
    <t>Número de hechos vitales registrados</t>
  </si>
  <si>
    <t>Informe anual Of de Registro Civil</t>
  </si>
  <si>
    <t>Of de Registro Civil</t>
  </si>
  <si>
    <t>Soporte Tecnologico adecuado para la operatibilidad de la municipalidad</t>
  </si>
  <si>
    <t>Numero de sistemas informaticos instalados en buen funcionamiento</t>
  </si>
  <si>
    <t>Informe anual Oficina de Tecnologia de la Informacion</t>
  </si>
  <si>
    <t>Oficina de Tecnologia de la Informacion</t>
  </si>
  <si>
    <t>6.1.1</t>
  </si>
  <si>
    <t>7.1.2</t>
  </si>
  <si>
    <t>7.1.3</t>
  </si>
  <si>
    <t>12.1.1</t>
  </si>
  <si>
    <t>12.1.2</t>
  </si>
  <si>
    <t>12.1.3</t>
  </si>
  <si>
    <t>12.1.4</t>
  </si>
  <si>
    <t>12.1.5</t>
  </si>
  <si>
    <t>12.1.6</t>
  </si>
  <si>
    <t>14.1.1</t>
  </si>
  <si>
    <t>14.1.2</t>
  </si>
  <si>
    <t>14.1.3</t>
  </si>
  <si>
    <t>14.1.4</t>
  </si>
  <si>
    <t>15.1.1</t>
  </si>
  <si>
    <t>15.1.2.</t>
  </si>
  <si>
    <t>15.1.3</t>
  </si>
  <si>
    <t>16.1.2</t>
  </si>
  <si>
    <t>16.1.1</t>
  </si>
  <si>
    <t>16.1.3</t>
  </si>
  <si>
    <t>5.1.1</t>
  </si>
  <si>
    <t>5.1.2</t>
  </si>
  <si>
    <t>5.1.3</t>
  </si>
  <si>
    <t>5.1.4</t>
  </si>
  <si>
    <t>5.1.5</t>
  </si>
  <si>
    <t>5.1.6</t>
  </si>
  <si>
    <t>17.1.1</t>
  </si>
  <si>
    <t>17.1.2</t>
  </si>
  <si>
    <t>17.1.3</t>
  </si>
  <si>
    <t>17.1.4</t>
  </si>
  <si>
    <t>17.1.5</t>
  </si>
  <si>
    <t>18.1.1</t>
  </si>
  <si>
    <t>18.1.2</t>
  </si>
  <si>
    <t>18.1.3</t>
  </si>
  <si>
    <t>19.1.1</t>
  </si>
  <si>
    <t>19.1.2</t>
  </si>
  <si>
    <t>19.1.3</t>
  </si>
  <si>
    <t>20.1.1</t>
  </si>
  <si>
    <t>20.1.2</t>
  </si>
  <si>
    <t>20.1.3</t>
  </si>
  <si>
    <t>20.1.4</t>
  </si>
  <si>
    <t>20.1.5</t>
  </si>
  <si>
    <t>20.1.6</t>
  </si>
  <si>
    <t>20.1.7</t>
  </si>
  <si>
    <t>Adecuado   PPR 0069</t>
  </si>
  <si>
    <t>Adecuado   PPR 0070</t>
  </si>
  <si>
    <t>Adecuado   PPR 0071</t>
  </si>
  <si>
    <t>Adecuado   PPR 0072</t>
  </si>
  <si>
    <t>OEI.06</t>
  </si>
  <si>
    <t>Adecuado   PPR 0073</t>
  </si>
  <si>
    <t>Adecuado   PPR 0074</t>
  </si>
  <si>
    <t>Adecuado   PPR 0075</t>
  </si>
  <si>
    <t>Adecuado   PPR 0076</t>
  </si>
  <si>
    <t>Adecuado     PPR 0149</t>
  </si>
  <si>
    <t>Adecuado     PPR 0150</t>
  </si>
  <si>
    <t>Adecuado     PPR 0151</t>
  </si>
  <si>
    <t>Adecuado     PPR 0092</t>
  </si>
  <si>
    <t>Adecuado     PPR 0093</t>
  </si>
  <si>
    <t>Adecuado  PPR 0031</t>
  </si>
  <si>
    <t>Adecuado  PPR 0032</t>
  </si>
  <si>
    <t>Adecuado  PPR 0033</t>
  </si>
  <si>
    <t>Adecuado  PPR 0034</t>
  </si>
  <si>
    <t>Adecuado  PPR 0035</t>
  </si>
  <si>
    <t>Adecuado  PPR 0037</t>
  </si>
  <si>
    <t>Adecuado  PPR 0038</t>
  </si>
  <si>
    <t>Adecuado  PPR 0039</t>
  </si>
  <si>
    <t>Adecuado  PPR 0040</t>
  </si>
  <si>
    <t>Adecuado    PPR 0083</t>
  </si>
  <si>
    <t>Adecuado    PPR 0084</t>
  </si>
  <si>
    <t>Adecuado    PPR 0085</t>
  </si>
  <si>
    <t>Adecuado    PPR 0086</t>
  </si>
  <si>
    <t>Código OEI</t>
  </si>
  <si>
    <t>Código AEI</t>
  </si>
  <si>
    <t>Denominación de OEI</t>
  </si>
  <si>
    <t>OEI</t>
  </si>
  <si>
    <t>OBJETIVOS</t>
  </si>
  <si>
    <t>CODIGO.OBJ</t>
  </si>
  <si>
    <t>AEI.01.09</t>
  </si>
  <si>
    <t>AEI.11.08</t>
  </si>
  <si>
    <t>CONSOLIDADO CUADRO DE NECESIDADES POI 2019</t>
  </si>
  <si>
    <t>Num</t>
  </si>
  <si>
    <t>META</t>
  </si>
  <si>
    <t>ACTI</t>
  </si>
  <si>
    <t xml:space="preserve">N° </t>
  </si>
  <si>
    <t>DETALLE</t>
  </si>
  <si>
    <t>MEDIDA</t>
  </si>
  <si>
    <t>CANTIDAD</t>
  </si>
  <si>
    <t>PU</t>
  </si>
  <si>
    <t>TOTAL</t>
  </si>
  <si>
    <t>CLASIFICADOR</t>
  </si>
  <si>
    <t>23.27.1199</t>
  </si>
  <si>
    <t>Impresión y distribución de la memoria</t>
  </si>
  <si>
    <t>Revistas</t>
  </si>
  <si>
    <t>Servicio de sistematización Control Interno, cierre brechas</t>
  </si>
  <si>
    <t>Realizar las coordinaciones para asignar el presupuesto necesario para cada capacitación.</t>
  </si>
  <si>
    <t>Procuraduría</t>
  </si>
  <si>
    <t>Laptop CORE I7 5500U 2.4GHz 12GB memoria 1TB AMD Radeon R7 M260 2GB Windows 8.1</t>
  </si>
  <si>
    <t>Equipo</t>
  </si>
  <si>
    <t>26.32.31</t>
  </si>
  <si>
    <t>23.26.12</t>
  </si>
  <si>
    <t>Servicio Courier y entrega de escritos urgentes por este Despacho</t>
  </si>
  <si>
    <t>23.22.31</t>
  </si>
  <si>
    <t>23.22.44</t>
  </si>
  <si>
    <t>Arbitrajes</t>
  </si>
  <si>
    <t>Pza.</t>
  </si>
  <si>
    <t>23.21.22</t>
  </si>
  <si>
    <t>Conciliaciones</t>
  </si>
  <si>
    <t xml:space="preserve">Anaquel vertical de melamina </t>
  </si>
  <si>
    <t>26.32.12</t>
  </si>
  <si>
    <t>23.15.12</t>
  </si>
  <si>
    <t xml:space="preserve">Equipo de Computo </t>
  </si>
  <si>
    <t>Memoria USB 32G</t>
  </si>
  <si>
    <t>23.199.199</t>
  </si>
  <si>
    <t>Pizarra acrilica</t>
  </si>
  <si>
    <t>Curso de especialización</t>
  </si>
  <si>
    <t>Curso</t>
  </si>
  <si>
    <t>Seminarios</t>
  </si>
  <si>
    <t>Seminario</t>
  </si>
  <si>
    <t>Tóner KYOCERA KM-2810</t>
  </si>
  <si>
    <t>23.15.11</t>
  </si>
  <si>
    <t xml:space="preserve">Papel membretado BOND 75 GR T-A4 </t>
  </si>
  <si>
    <t>Caja</t>
  </si>
  <si>
    <t>Engrampador metalico c/yunque fijo tipo alicate o tenaza</t>
  </si>
  <si>
    <t>Asesoría de Alcaldía</t>
  </si>
  <si>
    <t>23.11.11</t>
  </si>
  <si>
    <t>Bolígrafo</t>
  </si>
  <si>
    <t>Corrector</t>
  </si>
  <si>
    <t>Archivador</t>
  </si>
  <si>
    <t>Cuaderno</t>
  </si>
  <si>
    <t>Nota adhesiva</t>
  </si>
  <si>
    <t>Lapiz</t>
  </si>
  <si>
    <t>Secretaría General</t>
  </si>
  <si>
    <t>Tóner KYOCERA TK 172</t>
  </si>
  <si>
    <t>Cartucho</t>
  </si>
  <si>
    <t>Bolígrafo d/tinta seca color negro/punta fina diámetro 0.1MM A 0.9</t>
  </si>
  <si>
    <t xml:space="preserve">Unidad </t>
  </si>
  <si>
    <t>Perforador de 02 espigas c:50 hojas</t>
  </si>
  <si>
    <t>Grapa 23/10x1000</t>
  </si>
  <si>
    <t>Grapa 23/6x1000</t>
  </si>
  <si>
    <t>Legalización de Hojas para Actas</t>
  </si>
  <si>
    <t>Publicaciones de Normativa Municipal</t>
  </si>
  <si>
    <t>Sacagrapas</t>
  </si>
  <si>
    <t>Nota Adhesiva 3" x 3" block x100 hojas</t>
  </si>
  <si>
    <t>Docena</t>
  </si>
  <si>
    <t>Caramelos Bon Ami</t>
  </si>
  <si>
    <t>Bolsa</t>
  </si>
  <si>
    <t>Folder manila t/A-4 X 25 unidades</t>
  </si>
  <si>
    <t>Files paquete A-4 X 25</t>
  </si>
  <si>
    <t>23.25.11</t>
  </si>
  <si>
    <t>Equipos de sonido</t>
  </si>
  <si>
    <t>Catering</t>
  </si>
  <si>
    <t>Anfitrionas</t>
  </si>
  <si>
    <t>Pantallas gigantes</t>
  </si>
  <si>
    <t>Unidades</t>
  </si>
  <si>
    <t>Filmación</t>
  </si>
  <si>
    <t>Arreglos florales</t>
  </si>
  <si>
    <t>Estrado</t>
  </si>
  <si>
    <t>Mozos</t>
  </si>
  <si>
    <t>Empastado de documentos oficiales</t>
  </si>
  <si>
    <t>Toner para impresora Kyocera</t>
  </si>
  <si>
    <t>Pliego</t>
  </si>
  <si>
    <t>Vinifan chico</t>
  </si>
  <si>
    <t>Ambientadores</t>
  </si>
  <si>
    <t xml:space="preserve">Saca grapas </t>
  </si>
  <si>
    <t xml:space="preserve">Caja </t>
  </si>
  <si>
    <t>Trámite Documentario</t>
  </si>
  <si>
    <t>Curso de gestión y administración de trámite documentario</t>
  </si>
  <si>
    <t>Mantenimiento e implementación de sotfware</t>
  </si>
  <si>
    <t>Computadora</t>
  </si>
  <si>
    <t>Impresora</t>
  </si>
  <si>
    <t>Silla multipersonal (x3)</t>
  </si>
  <si>
    <t>Mesa larga de 2.5 x 40</t>
  </si>
  <si>
    <t>Estante 180 x 1.20 x 0.25</t>
  </si>
  <si>
    <t>Franelógrafo Interno</t>
  </si>
  <si>
    <t>Plano de ubicación de las diferentes Unidades Orgánicas de la municipalidad en material acrílico.</t>
  </si>
  <si>
    <t>Imagen Institucional</t>
  </si>
  <si>
    <t>Campaña radial y televisiva</t>
  </si>
  <si>
    <t>23.22.41</t>
  </si>
  <si>
    <t>Publicación de página central en diario local full color</t>
  </si>
  <si>
    <t>Publicación de página en diversos medios periodisticos</t>
  </si>
  <si>
    <t>Edición e impresión de Revista Institucional</t>
  </si>
  <si>
    <t xml:space="preserve">Unidad   </t>
  </si>
  <si>
    <t>Recolección de información, armado de machote y distribución del Boletín La Comuna</t>
  </si>
  <si>
    <t>Edición, diagramación e impresión de Boletín la Comuna</t>
  </si>
  <si>
    <t xml:space="preserve">Millar </t>
  </si>
  <si>
    <t xml:space="preserve">Toner de color para impresora laser </t>
  </si>
  <si>
    <t>Cartucho color negro para impresora laser</t>
  </si>
  <si>
    <t>Cartuchos impresora color inyección tinta</t>
  </si>
  <si>
    <t>Memoria externa 1 tera</t>
  </si>
  <si>
    <t>Programas de computadora para 5 máquinas</t>
  </si>
  <si>
    <t>Micas transparentes A4</t>
  </si>
  <si>
    <t>Impresión de tarjeta Dia del Trabajo</t>
  </si>
  <si>
    <t>Impresión de tarjeta Dia de la madre</t>
  </si>
  <si>
    <t>Impresión de tarjeta Aniversario Patrio</t>
  </si>
  <si>
    <t xml:space="preserve">Impresión de tarjetas protocolares </t>
  </si>
  <si>
    <t>Impresión de tarjeta del trabajador municipal</t>
  </si>
  <si>
    <t>Impresión de tarjeta navideña</t>
  </si>
  <si>
    <t xml:space="preserve">Equipo de perifoneo, con amplificador y microfonos inalambricos y con cable   </t>
  </si>
  <si>
    <t>Recordatorios - cuadros con paspartu</t>
  </si>
  <si>
    <t>Ofrendas protocolares de flores</t>
  </si>
  <si>
    <t xml:space="preserve">Medalla bañada en oro para alcalde y  regidores con cinta de pana </t>
  </si>
  <si>
    <t xml:space="preserve">Apoyo con trofeos por aniversario de pueblos </t>
  </si>
  <si>
    <t>Chombitas</t>
  </si>
  <si>
    <t xml:space="preserve">Invitaciones para asunción de cargo </t>
  </si>
  <si>
    <t xml:space="preserve">Ciento </t>
  </si>
  <si>
    <t>Instalación de toldos, sillas para asunción de cargo</t>
  </si>
  <si>
    <t>Programa de Aniversario</t>
  </si>
  <si>
    <t>Tarjeta de Aniversario</t>
  </si>
  <si>
    <t>Contratación de misa, uvas, pan, hostias, vino</t>
  </si>
  <si>
    <t>Contratacion de coro de música profesional</t>
  </si>
  <si>
    <t xml:space="preserve">Servicio  </t>
  </si>
  <si>
    <t xml:space="preserve">Atención de autoridades y prensa </t>
  </si>
  <si>
    <t>O.P. de Conflictos S.</t>
  </si>
  <si>
    <t>Papel bond A4, Paquete x 500 hojas</t>
  </si>
  <si>
    <t>Folders</t>
  </si>
  <si>
    <t>Toner impresora Kyocera</t>
  </si>
  <si>
    <t>Toner Kyosera TK 1147</t>
  </si>
  <si>
    <t>Cinta adhesiva de embalaje</t>
  </si>
  <si>
    <t>G. Administración y F.</t>
  </si>
  <si>
    <t>Asesoramiento en temas específicos de Gestión Municipal</t>
  </si>
  <si>
    <t>Fastener x 50</t>
  </si>
  <si>
    <t>Personal</t>
  </si>
  <si>
    <t>Mobilidad (buses)</t>
  </si>
  <si>
    <t>Implementos para juegos</t>
  </si>
  <si>
    <t>Agasajo a las mujeres</t>
  </si>
  <si>
    <t>Trabajadoras</t>
  </si>
  <si>
    <t>Presentes (obsequios)</t>
  </si>
  <si>
    <t>Alquiler del Local</t>
  </si>
  <si>
    <t>Agasajo a los trabajadores</t>
  </si>
  <si>
    <t>Trabajadores</t>
  </si>
  <si>
    <t>Agasajo a las Madres</t>
  </si>
  <si>
    <t>Animacion de grupo musical</t>
  </si>
  <si>
    <t>Tarjeta</t>
  </si>
  <si>
    <t>Decoracion y ambientacion (Banner )</t>
  </si>
  <si>
    <t>Agasajo a las Padres</t>
  </si>
  <si>
    <t>Decoracion y ambientacion</t>
  </si>
  <si>
    <t>Presentes</t>
  </si>
  <si>
    <t>Orientacion  familiar/Empleados</t>
  </si>
  <si>
    <t>Charlas</t>
  </si>
  <si>
    <t>Orientacion  familiar/Obreros</t>
  </si>
  <si>
    <t>Orientacion  familiar/Cas</t>
  </si>
  <si>
    <t>Refrigerio</t>
  </si>
  <si>
    <t>Material de consulta</t>
  </si>
  <si>
    <t>Folleto</t>
  </si>
  <si>
    <t>Examenes ocupacionales  /276</t>
  </si>
  <si>
    <t>Examenes Medicos Ocupacionales</t>
  </si>
  <si>
    <t>Examenes ocupacionales  /728</t>
  </si>
  <si>
    <t>Examenes ocupacionales  /cas</t>
  </si>
  <si>
    <t>Misa por Navidad</t>
  </si>
  <si>
    <t>Entrega de presente para niño</t>
  </si>
  <si>
    <t>Agasajo a lo hijos de los trabajadores</t>
  </si>
  <si>
    <t>Bocaditos</t>
  </si>
  <si>
    <t>Presentes para sorteo</t>
  </si>
  <si>
    <t>Bebidas</t>
  </si>
  <si>
    <t>Estabilizador de corriente</t>
  </si>
  <si>
    <t>Uniforme choferes (Casaca pantalon y camisa)</t>
  </si>
  <si>
    <t>23.12.11</t>
  </si>
  <si>
    <t>Libro de registro de mesa de partes de 200 folios</t>
  </si>
  <si>
    <t>Sello de notificacion</t>
  </si>
  <si>
    <t>Sello de cargo</t>
  </si>
  <si>
    <t>Sello de recepcion de especialista de planilla</t>
  </si>
  <si>
    <t>Sobre manila T/A4: Grafitel</t>
  </si>
  <si>
    <t>Pabilo N° 20</t>
  </si>
  <si>
    <t>Grapa 23/13 x 1000</t>
  </si>
  <si>
    <t>Block de pedido de combustible en triplicado</t>
  </si>
  <si>
    <t>Block</t>
  </si>
  <si>
    <t>Folder manila A-4 x 25 unid</t>
  </si>
  <si>
    <t>Plumon resaltador rectangular colores variados</t>
  </si>
  <si>
    <t>Funda portapapeles mica gruesa transparente A4</t>
  </si>
  <si>
    <t>Papel membretado A4 impreso a color</t>
  </si>
  <si>
    <t>Tinta p/tampon color azul</t>
  </si>
  <si>
    <t>Porta lapiceros tipo cubo</t>
  </si>
  <si>
    <t>Metro</t>
  </si>
  <si>
    <t>Limpia muebles</t>
  </si>
  <si>
    <t>Frasco</t>
  </si>
  <si>
    <t>Sello post firma CSST</t>
  </si>
  <si>
    <t>Sello Marbete identificacion CSST</t>
  </si>
  <si>
    <t>Uniforme de diario para damas (casaca, blusa, pantalon) - personal obrero areas verdes</t>
  </si>
  <si>
    <t>Uniforme de diario para varones (casaca, blusa, pantalon) - personal obrero areas verdes</t>
  </si>
  <si>
    <t>Disco duro 500 sata seagate</t>
  </si>
  <si>
    <t>Impresora Kyocera 2035</t>
  </si>
  <si>
    <t>Papel para boletas de pago A5</t>
  </si>
  <si>
    <t>Libro de actas d/papel bond rayado x 50 hojas</t>
  </si>
  <si>
    <t>Libro de actas d/papel bond rayado x 100 B151hojas</t>
  </si>
  <si>
    <t>Franela * 50 metros</t>
  </si>
  <si>
    <t>Metros</t>
  </si>
  <si>
    <t>Lustra muebles en sprite aroma limon</t>
  </si>
  <si>
    <t>Acumulador de energia UPS</t>
  </si>
  <si>
    <t>Terno de casimir para varon (incluye camisa) personal obrero de areas verdes</t>
  </si>
  <si>
    <t>Terno de casimir para dama (incluye camisa) personal obrero de areas verdes</t>
  </si>
  <si>
    <t>Toner TK-477 Kyocera color negro</t>
  </si>
  <si>
    <t>Chalecos en drill modelo institucional</t>
  </si>
  <si>
    <t>Toner color negro caja x 01 Kyocera TK-137</t>
  </si>
  <si>
    <t>Libro de actas d/papel bond rayado x 200 hojas</t>
  </si>
  <si>
    <t>Cuaderno empastado cuadriculado A5 x 100 hojas</t>
  </si>
  <si>
    <t>Portamina c/punta metalica ancho</t>
  </si>
  <si>
    <t>Estuche</t>
  </si>
  <si>
    <t>Suscripcion de informativo laboral</t>
  </si>
  <si>
    <t>Suscripcion</t>
  </si>
  <si>
    <t>23.199.13</t>
  </si>
  <si>
    <t>Scanner</t>
  </si>
  <si>
    <t>26.61.32</t>
  </si>
  <si>
    <t>Contabilidad y Costos</t>
  </si>
  <si>
    <t>Servicio de empastado de Libros Contables</t>
  </si>
  <si>
    <t>Cartulina</t>
  </si>
  <si>
    <t>Borrador</t>
  </si>
  <si>
    <t>Cuaderno A4</t>
  </si>
  <si>
    <t>Cuchilla</t>
  </si>
  <si>
    <t xml:space="preserve">Fechador </t>
  </si>
  <si>
    <t>Portaminas</t>
  </si>
  <si>
    <t>Minas</t>
  </si>
  <si>
    <t>Lapiz rojo</t>
  </si>
  <si>
    <t>Servicio de mantenimiento de equipos de oficina</t>
  </si>
  <si>
    <t>Control previo a la Auditoria año 2016, evaluacion de expedientes.</t>
  </si>
  <si>
    <t>Mantenimiento de oficina (cambio de ventana)</t>
  </si>
  <si>
    <t>Tesorería</t>
  </si>
  <si>
    <t>Servicio de revisión y validación financiera</t>
  </si>
  <si>
    <t>Adquisición de software informatico CLARISA</t>
  </si>
  <si>
    <t>Formatos de comprobantes de pago</t>
  </si>
  <si>
    <t>Recibos de caja central y rentas</t>
  </si>
  <si>
    <t>Mantenimiento de equipos informaticos</t>
  </si>
  <si>
    <t>Empastado de comprobantes de pago</t>
  </si>
  <si>
    <t>Empaste</t>
  </si>
  <si>
    <t>Archivador de palanca grande</t>
  </si>
  <si>
    <t>Cajas</t>
  </si>
  <si>
    <t>Perforador</t>
  </si>
  <si>
    <t>Rollo</t>
  </si>
  <si>
    <t>Logística y Abastecimiento</t>
  </si>
  <si>
    <t xml:space="preserve">Servicio de notario por Licitacion </t>
  </si>
  <si>
    <t>Servicio de Legalizacion (Libros mas actas)</t>
  </si>
  <si>
    <t xml:space="preserve">Boligrafos (Azul, negro, rojo) </t>
  </si>
  <si>
    <t>Control Patrimonial</t>
  </si>
  <si>
    <t>Tecnico Inventariador</t>
  </si>
  <si>
    <t>Movilidad Local</t>
  </si>
  <si>
    <t>Etiquetas de  poliéster de 2 pulg. X 1 pulg</t>
  </si>
  <si>
    <t>Rollos</t>
  </si>
  <si>
    <t>Ribon para impresora de Etiqueta</t>
  </si>
  <si>
    <t>Chaleco Institucional</t>
  </si>
  <si>
    <t>Undidades</t>
  </si>
  <si>
    <t>Linterna portátil</t>
  </si>
  <si>
    <t>Winchas de 05 mts.</t>
  </si>
  <si>
    <t>Curso en Toma de Inventarios</t>
  </si>
  <si>
    <t>Curso de Saneamiento de Bienes Muebles</t>
  </si>
  <si>
    <t>Mantenimiento Mecánico</t>
  </si>
  <si>
    <t>Capacitación del personal</t>
  </si>
  <si>
    <t>Mantenimiento de maquinarias</t>
  </si>
  <si>
    <t>Mantenimiento de vehículos</t>
  </si>
  <si>
    <t>23.24.13</t>
  </si>
  <si>
    <t>Cuadernnos de cargo empastado</t>
  </si>
  <si>
    <t>Minas(caja x 10 unidades)</t>
  </si>
  <si>
    <t>Reglas</t>
  </si>
  <si>
    <t>Resaltador</t>
  </si>
  <si>
    <t>Informática</t>
  </si>
  <si>
    <t>Desarmadores imantados</t>
  </si>
  <si>
    <t>Desarmadores de precisión perilleros, imantados</t>
  </si>
  <si>
    <t>Desarmadores Torx</t>
  </si>
  <si>
    <t>Alicates</t>
  </si>
  <si>
    <t>Pelacables autoajustable</t>
  </si>
  <si>
    <t>Alicate Prensa Terminal Aislado Set intercambiable [0.5-6mm2]/[0.5-10mm2]</t>
  </si>
  <si>
    <t>Dados/llaves voca corona 50 pzas</t>
  </si>
  <si>
    <t>Martillo carpintero 20 oz</t>
  </si>
  <si>
    <t>Set Brocas taladro, concreto, metal, madera</t>
  </si>
  <si>
    <t xml:space="preserve">Set Brocas SDS Plus </t>
  </si>
  <si>
    <t>Huincha metrica 8 mt</t>
  </si>
  <si>
    <t>Nivel magnetico 8"</t>
  </si>
  <si>
    <t>Mazo goma acero 16 oz</t>
  </si>
  <si>
    <t>Hoja de Sierra</t>
  </si>
  <si>
    <t>Probador para fuentes de poder</t>
  </si>
  <si>
    <t>Adaptador USB - SATA/ATA</t>
  </si>
  <si>
    <t>Juego de brochas pequeñas - 2",1",1/2"</t>
  </si>
  <si>
    <t>Pasta termoconductora</t>
  </si>
  <si>
    <t>Kg</t>
  </si>
  <si>
    <t xml:space="preserve">Porta herramientas </t>
  </si>
  <si>
    <t>Detector de metales gm5 120</t>
  </si>
  <si>
    <t>Medidor de distancia láser 80 m</t>
  </si>
  <si>
    <t>Termometro Digital Infrarrojo Laser</t>
  </si>
  <si>
    <t>Kit de herramientas Network Pro</t>
  </si>
  <si>
    <t>Rotuladora PT-E300VP</t>
  </si>
  <si>
    <t>Cuchilla retractil</t>
  </si>
  <si>
    <t xml:space="preserve">Hojas para cuchilla retractil </t>
  </si>
  <si>
    <t>Fuente de poder 600W</t>
  </si>
  <si>
    <t>Fuente de poder reales 700W</t>
  </si>
  <si>
    <t>KitTeclado + Mouse</t>
  </si>
  <si>
    <t>HDD</t>
  </si>
  <si>
    <t>Merorias RAM</t>
  </si>
  <si>
    <t>Multimetro digital MUT-105</t>
  </si>
  <si>
    <t>UPS 750 VA</t>
  </si>
  <si>
    <t>Nivel láser línea</t>
  </si>
  <si>
    <t>lector dvd externo</t>
  </si>
  <si>
    <t>lector bluray externo</t>
  </si>
  <si>
    <t>Pilas CR2032</t>
  </si>
  <si>
    <t>Bateria 7.2a 12v</t>
  </si>
  <si>
    <t>Bateria 9V</t>
  </si>
  <si>
    <t>Mantenimiento preventivo</t>
  </si>
  <si>
    <t>Cable utp cat6</t>
  </si>
  <si>
    <t>Cable utp cat5 Outdoor</t>
  </si>
  <si>
    <t>Conector Rj45 cat6 x 100</t>
  </si>
  <si>
    <t>Jack Cat6</t>
  </si>
  <si>
    <t>Panel de red x2</t>
  </si>
  <si>
    <t>Caja adosable</t>
  </si>
  <si>
    <t>Tornillos Spax cabeza plana 1" - 2" -1"1/2</t>
  </si>
  <si>
    <t>Tirafón hexagonal zincado 2"</t>
  </si>
  <si>
    <t>Tornillo madera 6x5/8 Mamut</t>
  </si>
  <si>
    <t>Tarugos verdes</t>
  </si>
  <si>
    <t>Tarugos azules</t>
  </si>
  <si>
    <t>Tarugos Naranjas</t>
  </si>
  <si>
    <t>Adaptadores de energia</t>
  </si>
  <si>
    <t>Varios</t>
  </si>
  <si>
    <t>Swicth administrable 24p</t>
  </si>
  <si>
    <t>Swicth administrable 16p</t>
  </si>
  <si>
    <t>Swicth administrable 8p</t>
  </si>
  <si>
    <t>Unifi acces point</t>
  </si>
  <si>
    <t>soprte de pared 4U</t>
  </si>
  <si>
    <t>Gabinete de red 6U</t>
  </si>
  <si>
    <t>Mantenimiento de central telefonica</t>
  </si>
  <si>
    <t>Telefono ip</t>
  </si>
  <si>
    <t>Antivirus corporativo</t>
  </si>
  <si>
    <t>Respirador partículas pequeñas  3M</t>
  </si>
  <si>
    <t>Guantes de hilo con puntos PVC 2 caras</t>
  </si>
  <si>
    <t>Guantes de cuero para cortar  Steel</t>
  </si>
  <si>
    <t>Botas de seguridad</t>
  </si>
  <si>
    <t>Lente Demon oscuro  Steel</t>
  </si>
  <si>
    <t>Lente Demon claro  Steel</t>
  </si>
  <si>
    <t>Overoles</t>
  </si>
  <si>
    <t>Tapon oído caja par</t>
  </si>
  <si>
    <t>Rodilleras De Gel Airflow</t>
  </si>
  <si>
    <t>Guante multiflex cut-5 pu talla l</t>
  </si>
  <si>
    <t xml:space="preserve">CPU1 </t>
  </si>
  <si>
    <t>Monitor 19"</t>
  </si>
  <si>
    <t>CPU2</t>
  </si>
  <si>
    <t>Monitor 27"</t>
  </si>
  <si>
    <t>Portatil</t>
  </si>
  <si>
    <t>Licencia office</t>
  </si>
  <si>
    <t>Mantenimiento de enlace</t>
  </si>
  <si>
    <t>Mantenimiento torre de sede principal (30m).</t>
  </si>
  <si>
    <t>Mantenimiento torre de agencias (18m)</t>
  </si>
  <si>
    <t>mantenimiento de servidores</t>
  </si>
  <si>
    <t>Servidor  HPE DL380 GEN10 5118 2P 64G 8S</t>
  </si>
  <si>
    <t>Disco duro HPE 872481-B21, 1.8 TB, SAS 12.0 Gb/s, 10 000 RPM, 2.5"</t>
  </si>
  <si>
    <t>Mantenimiento y actualizacion de software</t>
  </si>
  <si>
    <t>Desarrollo de modulo de software</t>
  </si>
  <si>
    <t>Seguridad Perimetral y Gestion de redes</t>
  </si>
  <si>
    <t>Hosting Gestionado</t>
  </si>
  <si>
    <t>Asesoria Juridica</t>
  </si>
  <si>
    <t>Refrigerios por taller</t>
  </si>
  <si>
    <t xml:space="preserve">Ecram eléctrico </t>
  </si>
  <si>
    <t>Movilidad local</t>
  </si>
  <si>
    <t>Capacitador</t>
  </si>
  <si>
    <t>Puntero Lasser</t>
  </si>
  <si>
    <t>Adquisición de libros de consulta</t>
  </si>
  <si>
    <t>Adquisición de software jurídico</t>
  </si>
  <si>
    <t xml:space="preserve">Suscripción Anual Derecho Administrativo </t>
  </si>
  <si>
    <t>Suscripción Anual Derecho Constitucional</t>
  </si>
  <si>
    <t xml:space="preserve">Suscripción Anual Derecho Civil </t>
  </si>
  <si>
    <t>Suscripción Anual Derecho Laboral</t>
  </si>
  <si>
    <t>Pizarra de vidrio arenada empotrada</t>
  </si>
  <si>
    <t>Tablet de 10 pulgadas</t>
  </si>
  <si>
    <t>Mejoramiento de ambiente</t>
  </si>
  <si>
    <t>Bidón de agua</t>
  </si>
  <si>
    <t>Bidón</t>
  </si>
  <si>
    <t>Scanner digitalizador dúplex alta velocidad</t>
  </si>
  <si>
    <t>Disco duro externo 2 TB</t>
  </si>
  <si>
    <t>Diplomados</t>
  </si>
  <si>
    <t>Diplomado</t>
  </si>
  <si>
    <t xml:space="preserve">Algodón </t>
  </si>
  <si>
    <t>Foliador</t>
  </si>
  <si>
    <t>Goma en Barra 40 gr.</t>
  </si>
  <si>
    <t>Liga de Hule N° 64</t>
  </si>
  <si>
    <t>Pos it de colores "3x3" (5 colores)</t>
  </si>
  <si>
    <t>Sobre manila t/A-4 X 25 unidades</t>
  </si>
  <si>
    <t xml:space="preserve">Vinifan Oficio </t>
  </si>
  <si>
    <t>Asuntos Legales Adm</t>
  </si>
  <si>
    <t>G. Planificación, Presupuesto y R.</t>
  </si>
  <si>
    <t>Ciento</t>
  </si>
  <si>
    <t>Presupuesto</t>
  </si>
  <si>
    <t>Toner Kyocera  TK 1147</t>
  </si>
  <si>
    <t xml:space="preserve">Lapiceros tinta líquida </t>
  </si>
  <si>
    <t>Lapiceros tinta seca azul</t>
  </si>
  <si>
    <t>Lapiceros tinta seca rojo</t>
  </si>
  <si>
    <t xml:space="preserve">Papel menbretado </t>
  </si>
  <si>
    <t>Planificacion y Racionalizacion</t>
  </si>
  <si>
    <t>Facilitador</t>
  </si>
  <si>
    <t>Papelotes</t>
  </si>
  <si>
    <t>Plumones</t>
  </si>
  <si>
    <t>Toner Kyocera</t>
  </si>
  <si>
    <t>Foldder de diseño</t>
  </si>
  <si>
    <t>Papel lustrre</t>
  </si>
  <si>
    <t>Ofi. Cooperacion Nacional</t>
  </si>
  <si>
    <t>Materiales Educativos (Copias)</t>
  </si>
  <si>
    <t>Informacion en digital</t>
  </si>
  <si>
    <t>Panentes</t>
  </si>
  <si>
    <t>Cono</t>
  </si>
  <si>
    <t>Sobres de Manila (Paquete x 50 Unidades)</t>
  </si>
  <si>
    <t>Archivador de lomo delgado</t>
  </si>
  <si>
    <t>Pegamento UHU de facil aplicación</t>
  </si>
  <si>
    <t>Dispensador de Post it</t>
  </si>
  <si>
    <t>Marcadores de CD´s</t>
  </si>
  <si>
    <t>Plumones de pizarra</t>
  </si>
  <si>
    <t>Porta lapiceros</t>
  </si>
  <si>
    <t>Vinifan grande</t>
  </si>
  <si>
    <t>Franela</t>
  </si>
  <si>
    <t>Calculadora</t>
  </si>
  <si>
    <t>Ligas gruesas</t>
  </si>
  <si>
    <t>Tinta para foleador  y esponja</t>
  </si>
  <si>
    <t>DVD (Cono x 100 Unidades)</t>
  </si>
  <si>
    <t>Foleador</t>
  </si>
  <si>
    <t>OPMI</t>
  </si>
  <si>
    <t>Material Impreso</t>
  </si>
  <si>
    <t>Informacion Digital</t>
  </si>
  <si>
    <t>Estantes de Melamine</t>
  </si>
  <si>
    <t>Sillas Giratorias</t>
  </si>
  <si>
    <t>Escritorios de Melamine</t>
  </si>
  <si>
    <t xml:space="preserve">Sillas </t>
  </si>
  <si>
    <t>Ventilador</t>
  </si>
  <si>
    <t xml:space="preserve">Equipo de computadora core I7 de cuarta generacion </t>
  </si>
  <si>
    <t>Camara fotografica</t>
  </si>
  <si>
    <t>26.32.11</t>
  </si>
  <si>
    <t>Servicios de mobilidad</t>
  </si>
  <si>
    <t>Cascos de Seguridad</t>
  </si>
  <si>
    <t>Botas de Seguridad.</t>
  </si>
  <si>
    <t>Pares</t>
  </si>
  <si>
    <t>23.12.13</t>
  </si>
  <si>
    <t>Wincha Metrica</t>
  </si>
  <si>
    <t>Fotocopias planos</t>
  </si>
  <si>
    <t>Cola sintetica UHU de facil aplicación</t>
  </si>
  <si>
    <t>Micas tamaño oficio</t>
  </si>
  <si>
    <t>Pavilo</t>
  </si>
  <si>
    <t>Ligas grandes</t>
  </si>
  <si>
    <t>Pizarra acrilica de 1.2 x 0.80</t>
  </si>
  <si>
    <t>Rollo de papel  de 90 cm</t>
  </si>
  <si>
    <t>Tinta para ploter</t>
  </si>
  <si>
    <t>G. Adm. Tributaria</t>
  </si>
  <si>
    <t>Material documental de la capacitación</t>
  </si>
  <si>
    <t>Fotocopias</t>
  </si>
  <si>
    <t>Certificado de Capacitación</t>
  </si>
  <si>
    <t>Certificado</t>
  </si>
  <si>
    <t>Registro Tributario y Orientación</t>
  </si>
  <si>
    <t>Carpetas de Contribuyente</t>
  </si>
  <si>
    <t>Sellos retractiles</t>
  </si>
  <si>
    <t xml:space="preserve">Tinta </t>
  </si>
  <si>
    <t>Cinta adhesiva</t>
  </si>
  <si>
    <t xml:space="preserve">Multifuncional </t>
  </si>
  <si>
    <t>Guantes de látex</t>
  </si>
  <si>
    <t>Mascarillas</t>
  </si>
  <si>
    <t>Cursos Talleres Diplomados</t>
  </si>
  <si>
    <t>Cursos</t>
  </si>
  <si>
    <t>Pasajes (ida - vuelta)</t>
  </si>
  <si>
    <t>Pasajes</t>
  </si>
  <si>
    <t>23.21.21</t>
  </si>
  <si>
    <t>Viáticos de representación</t>
  </si>
  <si>
    <t>Viáticos</t>
  </si>
  <si>
    <t xml:space="preserve">Fumigación </t>
  </si>
  <si>
    <t xml:space="preserve">Servicio </t>
  </si>
  <si>
    <t>Mejoramiento de sistema de ventilación</t>
  </si>
  <si>
    <t>Mejoramiento sistema eléctrico</t>
  </si>
  <si>
    <t>Equipos de cómputo</t>
  </si>
  <si>
    <t>Impresoras</t>
  </si>
  <si>
    <t>Sistema de calificación (digital)</t>
  </si>
  <si>
    <t>Afiches</t>
  </si>
  <si>
    <t>Bifoleados</t>
  </si>
  <si>
    <t>Cartilla informativa</t>
  </si>
  <si>
    <t>Suvenires (incentivos)</t>
  </si>
  <si>
    <t>Premios para sortear entre contribuyentes puntuales</t>
  </si>
  <si>
    <t>Módulos lúdicos educacionales</t>
  </si>
  <si>
    <t>Mobiliario niños</t>
  </si>
  <si>
    <t>Muebles</t>
  </si>
  <si>
    <t>Línea gratuita 0800</t>
  </si>
  <si>
    <t>Equipo telefónico audífonos con micro</t>
  </si>
  <si>
    <t xml:space="preserve">Campaña de difusión de servicio </t>
  </si>
  <si>
    <t>Polo incentivo contribuyente puntual</t>
  </si>
  <si>
    <t>Toma todo incentivo contribuyente puntual</t>
  </si>
  <si>
    <t>Actualización del programa</t>
  </si>
  <si>
    <t xml:space="preserve">Publicación de información revista </t>
  </si>
  <si>
    <t>Recaudación y Control T.</t>
  </si>
  <si>
    <t>Contratación notificadores (SNP)</t>
  </si>
  <si>
    <t>Millares</t>
  </si>
  <si>
    <t xml:space="preserve">Unidades </t>
  </si>
  <si>
    <t xml:space="preserve">Contratación de notificadores ( SNP) </t>
  </si>
  <si>
    <t>Paquetes</t>
  </si>
  <si>
    <t>Servicio de publicidad radial (04 meses)</t>
  </si>
  <si>
    <t>Servicio de publicidad televisiva (04 meses)</t>
  </si>
  <si>
    <t>Contratación de Notario Publico</t>
  </si>
  <si>
    <t>Compra de electrodomésticos (Televisores LED)</t>
  </si>
  <si>
    <t>Compra de electrodomésticos (Laptops)</t>
  </si>
  <si>
    <t>Compra de electrodomésticos (Cocinas)</t>
  </si>
  <si>
    <t>Compra de electrodomésticos (Microondas)</t>
  </si>
  <si>
    <t>Compra de electrodomésticos (Refrigerados)</t>
  </si>
  <si>
    <t>Convenio con INFOCORP por 12 meses</t>
  </si>
  <si>
    <t>Fastenes de metal caja x 50</t>
  </si>
  <si>
    <t xml:space="preserve">Sello de recepción  </t>
  </si>
  <si>
    <t xml:space="preserve">Sello  de visto </t>
  </si>
  <si>
    <t>Sello  de cargo</t>
  </si>
  <si>
    <t>Sello  fichero</t>
  </si>
  <si>
    <t>Sello foliador</t>
  </si>
  <si>
    <t>Sellos de recepción de ventanilla</t>
  </si>
  <si>
    <t>Files de Manila paquete x 25 unidades</t>
  </si>
  <si>
    <t xml:space="preserve">Paquete  </t>
  </si>
  <si>
    <t>Files x 25 unidades</t>
  </si>
  <si>
    <t xml:space="preserve">S.G.Fiscalizacion Tributaria </t>
  </si>
  <si>
    <t>Volantes</t>
  </si>
  <si>
    <t>Publicidad radial y por  perifoneo</t>
  </si>
  <si>
    <t>Publicidad</t>
  </si>
  <si>
    <t>Fichas de inspeccion en papel autocopiativos</t>
  </si>
  <si>
    <t>Engrampador</t>
  </si>
  <si>
    <t>Servicio de busqueda registral de partidas en Registros Públicos</t>
  </si>
  <si>
    <t>Servios de reparacion equipos informaticos</t>
  </si>
  <si>
    <t>Servicio de notificacion</t>
  </si>
  <si>
    <t xml:space="preserve">Ofi. de Ejecucion Coactiva </t>
  </si>
  <si>
    <t>Inscripción medida cautelar de embargo en registros publicós</t>
  </si>
  <si>
    <t>Inscripción</t>
  </si>
  <si>
    <t>Notificación de resoluciones y oficios a bancos</t>
  </si>
  <si>
    <t xml:space="preserve">Notificación de cartas oficios y esquelas de apercibimiento </t>
  </si>
  <si>
    <t>Resolución coactiva embargo en forma de secuestro conservativo</t>
  </si>
  <si>
    <t>Proceso de remate pago a profesionales</t>
  </si>
  <si>
    <t>Cédulas</t>
  </si>
  <si>
    <t>Resoluciones evaluación de escritos (papel, toner, notificación, courrier)</t>
  </si>
  <si>
    <t>Resolución coactiva por multas administrativas</t>
  </si>
  <si>
    <t>Medida cuatelar trabada (cedulas PJ)</t>
  </si>
  <si>
    <t>Resolución coactiva ejecución forzosa sobre obligaciones de hacer tapiado y otros</t>
  </si>
  <si>
    <t>GOPI</t>
  </si>
  <si>
    <t xml:space="preserve">Evento de capacitacion nacional </t>
  </si>
  <si>
    <t xml:space="preserve">Contratación de servicios </t>
  </si>
  <si>
    <t xml:space="preserve">Servicios </t>
  </si>
  <si>
    <t>Polos</t>
  </si>
  <si>
    <t xml:space="preserve">Afiches </t>
  </si>
  <si>
    <t>Bloques de sillar</t>
  </si>
  <si>
    <t>Premios</t>
  </si>
  <si>
    <t>Equipo y animación</t>
  </si>
  <si>
    <t>Archivador 1/2 Oficio</t>
  </si>
  <si>
    <t>Sobres para cd</t>
  </si>
  <si>
    <t>millar</t>
  </si>
  <si>
    <t>Grapas 26/6 x 5000</t>
  </si>
  <si>
    <t>Sillas giratorias</t>
  </si>
  <si>
    <t>Estantes</t>
  </si>
  <si>
    <t>Obras Públicas</t>
  </si>
  <si>
    <t>Pasajes terrestres</t>
  </si>
  <si>
    <t>Evento de Capacitación Nacional</t>
  </si>
  <si>
    <t>Archivador de palanca chico</t>
  </si>
  <si>
    <t xml:space="preserve">Cuaderno de registro </t>
  </si>
  <si>
    <t>Finepen</t>
  </si>
  <si>
    <t xml:space="preserve">Perforador grande </t>
  </si>
  <si>
    <t>Plumones gruesos, azul, rojo y negro</t>
  </si>
  <si>
    <t xml:space="preserve">Porta papel </t>
  </si>
  <si>
    <t>Lapiz portaminas</t>
  </si>
  <si>
    <t xml:space="preserve">Repuestos de porta minas </t>
  </si>
  <si>
    <t>Borrador blanco</t>
  </si>
  <si>
    <t>Sobres para CDS</t>
  </si>
  <si>
    <t>Maquina de numeración</t>
  </si>
  <si>
    <t>Etiquetas de colores</t>
  </si>
  <si>
    <t>Movilidad</t>
  </si>
  <si>
    <t>Material para iniciar la ejecucion de Obras</t>
  </si>
  <si>
    <t>Material para supervision de Obras</t>
  </si>
  <si>
    <t>Toner Kyocera TK 477</t>
  </si>
  <si>
    <t>Cuaderno engrampado cuadriculado D/56 T:A-4 x 88 hojas</t>
  </si>
  <si>
    <t>Clip metalico estandar caja x 100 unidades</t>
  </si>
  <si>
    <t>Liga delgada paquete</t>
  </si>
  <si>
    <t>Portamina c/punta metalica</t>
  </si>
  <si>
    <t>Mina de grafito HB T:0.5mm</t>
  </si>
  <si>
    <t>Nota Adhesiva 3"x3" equivalente block x 100 hojas</t>
  </si>
  <si>
    <t>Liquidacion de Obras</t>
  </si>
  <si>
    <t>Toner Kyosera TK 142</t>
  </si>
  <si>
    <t>Impresora, copiadora multifuncional a  color</t>
  </si>
  <si>
    <t xml:space="preserve">Estantes de metal </t>
  </si>
  <si>
    <t>Estudios y Proyectos</t>
  </si>
  <si>
    <t>Copia del material</t>
  </si>
  <si>
    <t>Viaticos- pasajes de los expost itores.</t>
  </si>
  <si>
    <t>Cursos de actualización</t>
  </si>
  <si>
    <t>G. Desarrollo Urbano Catastro</t>
  </si>
  <si>
    <t>Tóner para impresora laser hp blanca</t>
  </si>
  <si>
    <t>Tinta para impresora A3 Epson</t>
  </si>
  <si>
    <t>Chinche metalico c/cabeza de colores caja x 100 unidades</t>
  </si>
  <si>
    <t>Tóner para impresora laser hp negro</t>
  </si>
  <si>
    <t>Tóner para impresora hp negra</t>
  </si>
  <si>
    <t>Tintas para Plotter A0 todos los colores  (foto black, mate black, yellow, cyan y magenta)</t>
  </si>
  <si>
    <t>Papel para ploter A0 de 80 gr hastya 91 cm.</t>
  </si>
  <si>
    <t>Rally fotorafico x aniversarios del distrito</t>
  </si>
  <si>
    <t>Obras Privadas</t>
  </si>
  <si>
    <t>Libro de Actas empastado de 200 hojas A-4</t>
  </si>
  <si>
    <t>Cinta adhesiva pequeña transparente.</t>
  </si>
  <si>
    <t xml:space="preserve">Equipo de computo Core I-7, CPU 3.60 Ghz con fuente real de 500 W. 16 GB. Memoria Ram 2 TB, disco duro, tarjeta de video 2 " GB, sistema operativo windoes 7 - 64 Bits. Incluye monitor de 19" HD, Teclado + Mouse + Pad y parlantes pequeños, estabilizador solido de 1000 W. </t>
  </si>
  <si>
    <t>Escritorio de madera de 53 cm. X 74 cm. X 151 cm. Con  modulo de computo con cajones y llaves.</t>
  </si>
  <si>
    <t xml:space="preserve">Librero de 4 repizas. Largo 89 cm X ancho 40cm X alto 204 cm. </t>
  </si>
  <si>
    <t>Sello foliador automatico.</t>
  </si>
  <si>
    <t>Tajador metalico para lapiz.</t>
  </si>
  <si>
    <t xml:space="preserve">Impresora multifuncional Lazer Kyosera FS-M2035DN. </t>
  </si>
  <si>
    <t>Toner para impresora laser.</t>
  </si>
  <si>
    <t>Papel menbretado Bind 75 Gr, T/A-4.</t>
  </si>
  <si>
    <t>Suministro para ploter tinta 350 Ml. Epson color mate Black</t>
  </si>
  <si>
    <t>Suministro para ploter tinta 350 Ml. Epson color mate Ciam</t>
  </si>
  <si>
    <t>Habilitaciones Urbanas</t>
  </si>
  <si>
    <t>unidad</t>
  </si>
  <si>
    <t>Grapa 26/06x5000</t>
  </si>
  <si>
    <t>Tóner para impresora laser hp negra</t>
  </si>
  <si>
    <t>Cuaderno espiralado A4 de 92 hojas  tapa dura</t>
  </si>
  <si>
    <t>Sello retractil trodad</t>
  </si>
  <si>
    <t>Tóner KYOCERA FH 1100</t>
  </si>
  <si>
    <t>Pizarra de acrilico grande</t>
  </si>
  <si>
    <t>Adquisición de Libros normativos y Técnicos actualizados (pack de libros)</t>
  </si>
  <si>
    <t>Pack</t>
  </si>
  <si>
    <t>Tintas para Plotter A0 todos los colores  (negro, amarillo, cyan y magenta)</t>
  </si>
  <si>
    <t>Papel hojas membretadas y numeradas</t>
  </si>
  <si>
    <t>Catastro, Control Urbano</t>
  </si>
  <si>
    <t>Recargar de Toner  impresora laser hp</t>
  </si>
  <si>
    <t>Cartucho de tinta HP A3 7610 Color Negro</t>
  </si>
  <si>
    <t>Litro</t>
  </si>
  <si>
    <t>Cartucho de tinta HP A3 7610 Color Cyan</t>
  </si>
  <si>
    <t>Cartucho de tinta HP A3 7610 Color Magenta</t>
  </si>
  <si>
    <t>Cartucho de tinta HP A3 7610 Color Amarillo</t>
  </si>
  <si>
    <t>Impresora Multifuncional laser</t>
  </si>
  <si>
    <t>Portaminas de 0.5 ml punta metalica</t>
  </si>
  <si>
    <t>Sello Numerador</t>
  </si>
  <si>
    <t>Liga delga una libra</t>
  </si>
  <si>
    <t>Paqueta</t>
  </si>
  <si>
    <t>Cinta aadhesiva transparente de 2" x 72 Yardas.</t>
  </si>
  <si>
    <t>Disco DVD</t>
  </si>
  <si>
    <t xml:space="preserve">Escalimetro </t>
  </si>
  <si>
    <t xml:space="preserve">Portalapicero, </t>
  </si>
  <si>
    <t>Grapas par engrapador de talonario</t>
  </si>
  <si>
    <t>Perforador metalico 100 hojas</t>
  </si>
  <si>
    <t>Sellos retractil trorad</t>
  </si>
  <si>
    <t>Estante  de melamine 1.20 x 2.20</t>
  </si>
  <si>
    <t>Estante de madera 85 x 2.20</t>
  </si>
  <si>
    <t>Formato de notificaciones A4 autocopiable triplicado</t>
  </si>
  <si>
    <t xml:space="preserve">Sellos retractil </t>
  </si>
  <si>
    <t>Impresora multifuncional Laser</t>
  </si>
  <si>
    <t>Boligrafo (Lapicero) de tinat liquida punta fina color negro.</t>
  </si>
  <si>
    <t>cursos de capacitacion</t>
  </si>
  <si>
    <t>Tinta para impresoras multifuncional, azul, negro, cya, yellow,magenta</t>
  </si>
  <si>
    <t>Papel membretado BOND 75 GR T-A3</t>
  </si>
  <si>
    <t>Impresora Epson con sistema continuo A3</t>
  </si>
  <si>
    <t>Files con Logotipo</t>
  </si>
  <si>
    <t>G.Servicios Ciudad Y Amb.</t>
  </si>
  <si>
    <t>Pizarra acrilica 1,50 X 1,50 m</t>
  </si>
  <si>
    <t>Vasos de plastico</t>
  </si>
  <si>
    <t>Filmadora sony, disco duro 160GB</t>
  </si>
  <si>
    <t>Camara digital fotografica sony, 16 mp</t>
  </si>
  <si>
    <t>Impresora Laser Multifuncional</t>
  </si>
  <si>
    <t xml:space="preserve">Impresora Laser a Color </t>
  </si>
  <si>
    <t>Impresora fotocopiadora</t>
  </si>
  <si>
    <t>Toner KM-2810</t>
  </si>
  <si>
    <t>Estante de metal</t>
  </si>
  <si>
    <t>Residuos Solidos</t>
  </si>
  <si>
    <t>Expositores especializados en la materia</t>
  </si>
  <si>
    <t>Pasaje</t>
  </si>
  <si>
    <t>Retroproyector</t>
  </si>
  <si>
    <t xml:space="preserve">Materiales </t>
  </si>
  <si>
    <t>Paquete de refrigerio sandwich, gaseosa y/o yogurt , fruta y galletas.</t>
  </si>
  <si>
    <t xml:space="preserve">Combustible </t>
  </si>
  <si>
    <t>Galones</t>
  </si>
  <si>
    <t>23.13.13</t>
  </si>
  <si>
    <t xml:space="preserve">Personal </t>
  </si>
  <si>
    <t xml:space="preserve">Escobas Metalicas </t>
  </si>
  <si>
    <t>Recogedores metalicos</t>
  </si>
  <si>
    <t xml:space="preserve">Lampas </t>
  </si>
  <si>
    <t xml:space="preserve">Cilindros </t>
  </si>
  <si>
    <t xml:space="preserve">Llantas de carretillas </t>
  </si>
  <si>
    <t>Carretas</t>
  </si>
  <si>
    <t>Rastrillos</t>
  </si>
  <si>
    <t xml:space="preserve">Doctores </t>
  </si>
  <si>
    <t xml:space="preserve">Guantes </t>
  </si>
  <si>
    <t xml:space="preserve">Bloqueadores </t>
  </si>
  <si>
    <t xml:space="preserve">Lentes </t>
  </si>
  <si>
    <t>Jabon</t>
  </si>
  <si>
    <t>23.15.31</t>
  </si>
  <si>
    <t>Respirador o mascarilla</t>
  </si>
  <si>
    <t>Sombrero</t>
  </si>
  <si>
    <t>Zapatos</t>
  </si>
  <si>
    <t>Camisa</t>
  </si>
  <si>
    <t xml:space="preserve">Chaleco </t>
  </si>
  <si>
    <t>Botas</t>
  </si>
  <si>
    <t>Palos</t>
  </si>
  <si>
    <t>Kilogramos</t>
  </si>
  <si>
    <t xml:space="preserve">Paneles </t>
  </si>
  <si>
    <t xml:space="preserve">Traslado de material </t>
  </si>
  <si>
    <t>Man. Areas Verdes</t>
  </si>
  <si>
    <t>paquete de refrigerio (gaseosa y sandwich)</t>
  </si>
  <si>
    <t>Paq</t>
  </si>
  <si>
    <t>Certificados</t>
  </si>
  <si>
    <t>Actas Registrales (Nombres y apellidos)</t>
  </si>
  <si>
    <t>Modulo Registra</t>
  </si>
  <si>
    <t>lampas</t>
  </si>
  <si>
    <t>picos</t>
  </si>
  <si>
    <t>barreta</t>
  </si>
  <si>
    <t>arboles</t>
  </si>
  <si>
    <t xml:space="preserve">filmadora </t>
  </si>
  <si>
    <t>26.32.999</t>
  </si>
  <si>
    <t>computador (equipado)</t>
  </si>
  <si>
    <t xml:space="preserve">impresora </t>
  </si>
  <si>
    <t>Mandiles de cuero grueso para desbrozadora.</t>
  </si>
  <si>
    <t>Protector de pierna con pega pega (para desbrozadora)</t>
  </si>
  <si>
    <t>Arnes para desbrozadoras de uso profesional</t>
  </si>
  <si>
    <t>coreadores</t>
  </si>
  <si>
    <t>orquillas</t>
  </si>
  <si>
    <t>escobas metalicas</t>
  </si>
  <si>
    <t>llaves de paso de 1/2 1"</t>
  </si>
  <si>
    <t>llaves de paso de 3/4</t>
  </si>
  <si>
    <t>llaves compuerta</t>
  </si>
  <si>
    <t>lampas jardinera bellota reforzado</t>
  </si>
  <si>
    <t>lampas tipo cuchara</t>
  </si>
  <si>
    <t>motosierra N° 16 Husqvarna</t>
  </si>
  <si>
    <t>desbrozadora honda</t>
  </si>
  <si>
    <t>podadora helicoidal con motor</t>
  </si>
  <si>
    <t>podadora helicoidal manual</t>
  </si>
  <si>
    <t xml:space="preserve">nylon para desbrozadora </t>
  </si>
  <si>
    <t>carretes</t>
  </si>
  <si>
    <t>grasa para desbrozadora</t>
  </si>
  <si>
    <t>libras</t>
  </si>
  <si>
    <t>Aceite para desbrozadora</t>
  </si>
  <si>
    <t>galones</t>
  </si>
  <si>
    <t>soldadura sellocor</t>
  </si>
  <si>
    <t>kilos</t>
  </si>
  <si>
    <t>cadenas</t>
  </si>
  <si>
    <t>metros</t>
  </si>
  <si>
    <t>driza de nylon</t>
  </si>
  <si>
    <t>espada para motosierra 28</t>
  </si>
  <si>
    <t>espada para motosierra 16</t>
  </si>
  <si>
    <t>arco de sierra de podar N° 24</t>
  </si>
  <si>
    <t>arco de sierra de podar N° 21</t>
  </si>
  <si>
    <t>hoja de sierra de podar N°24</t>
  </si>
  <si>
    <t>hoja de sierra de podar N° 21</t>
  </si>
  <si>
    <t>cadenas de motosierra Nº28</t>
  </si>
  <si>
    <t>cadenas de motosierra Nº16</t>
  </si>
  <si>
    <t>Serrucho curvo</t>
  </si>
  <si>
    <t>malla rachell</t>
  </si>
  <si>
    <t>rollos</t>
  </si>
  <si>
    <t>engrampador de madera</t>
  </si>
  <si>
    <t>soga</t>
  </si>
  <si>
    <t xml:space="preserve">driza  </t>
  </si>
  <si>
    <t>cono</t>
  </si>
  <si>
    <t>promix (propagacion)</t>
  </si>
  <si>
    <t>bolsas</t>
  </si>
  <si>
    <t>fac tap</t>
  </si>
  <si>
    <t>litros</t>
  </si>
  <si>
    <t>enraizador (root hor)</t>
  </si>
  <si>
    <t>enraizador (keri root)</t>
  </si>
  <si>
    <t>23.110.14</t>
  </si>
  <si>
    <t>benomyl (fungicida)</t>
  </si>
  <si>
    <t>sobre</t>
  </si>
  <si>
    <t>fertilizante 20-20-20</t>
  </si>
  <si>
    <t>millares</t>
  </si>
  <si>
    <t>bandejas de germinacion</t>
  </si>
  <si>
    <t>cajas</t>
  </si>
  <si>
    <t>bandejas para plantines de 60x30cm</t>
  </si>
  <si>
    <t>mangueras de nebulizacion</t>
  </si>
  <si>
    <t>aspersores de nebulizacion</t>
  </si>
  <si>
    <t>grasa N° 40 en sachet</t>
  </si>
  <si>
    <t>cordel</t>
  </si>
  <si>
    <t>conos</t>
  </si>
  <si>
    <t>escalera tijeral 10 pasos</t>
  </si>
  <si>
    <t>riszt (2.5 mm)</t>
  </si>
  <si>
    <t>frascos</t>
  </si>
  <si>
    <t>manguera de 3/4</t>
  </si>
  <si>
    <t>paquetes</t>
  </si>
  <si>
    <t>manguera de 1"</t>
  </si>
  <si>
    <t>aspersores primus</t>
  </si>
  <si>
    <t>aspersores de bronce</t>
  </si>
  <si>
    <t>aspersores sectoriales</t>
  </si>
  <si>
    <t>llaves de paso 3/4 PUC</t>
  </si>
  <si>
    <t>llaves de paso e 1" PUC</t>
  </si>
  <si>
    <t>codo hidro 3/4</t>
  </si>
  <si>
    <t>union de 1"</t>
  </si>
  <si>
    <t>codo hidro 1"</t>
  </si>
  <si>
    <t>pintura esmalte acrilica</t>
  </si>
  <si>
    <t>pintura latex</t>
  </si>
  <si>
    <t>detergente</t>
  </si>
  <si>
    <t>sacos</t>
  </si>
  <si>
    <t>pino gel</t>
  </si>
  <si>
    <t>espojas para mayolica</t>
  </si>
  <si>
    <t>dusty miller silverdust (semillas)</t>
  </si>
  <si>
    <t>planta dalia dahlia SPP (semillas)</t>
  </si>
  <si>
    <t>dianthus floral lace mix</t>
  </si>
  <si>
    <t>geranio maverik red (semillas)</t>
  </si>
  <si>
    <t>planta de flor marigold anaranjado</t>
  </si>
  <si>
    <t>planta de flor marigold amarillo</t>
  </si>
  <si>
    <t>gazania day new mix</t>
  </si>
  <si>
    <t>petunia dream mix (semillas)</t>
  </si>
  <si>
    <t>salvia vista mix (semillas)</t>
  </si>
  <si>
    <t>crisantemo (Chrysanthemum</t>
  </si>
  <si>
    <t>flor pensamiento mix (semillas)</t>
  </si>
  <si>
    <t>boca de gragon mix (amarillo, blanco, rojo y rosado)</t>
  </si>
  <si>
    <t>flor de papel</t>
  </si>
  <si>
    <t>marigold relleno</t>
  </si>
  <si>
    <t>margaritas</t>
  </si>
  <si>
    <t>begonias</t>
  </si>
  <si>
    <t>loberias</t>
  </si>
  <si>
    <t>clavelinos dianthus</t>
  </si>
  <si>
    <t>ice cream</t>
  </si>
  <si>
    <t>molle costeño</t>
  </si>
  <si>
    <t>kilo</t>
  </si>
  <si>
    <t>mioporos</t>
  </si>
  <si>
    <t>ficus</t>
  </si>
  <si>
    <t>cahuato</t>
  </si>
  <si>
    <t>guaranhuay</t>
  </si>
  <si>
    <t>guaranguillo</t>
  </si>
  <si>
    <t>molle serrano</t>
  </si>
  <si>
    <t>fresno</t>
  </si>
  <si>
    <t>pasto</t>
  </si>
  <si>
    <t>jacaranda (varios)</t>
  </si>
  <si>
    <t>bandeja de portapapeles acrilico de 2 pisos</t>
  </si>
  <si>
    <t>funda portapapeles tipo mica</t>
  </si>
  <si>
    <t>porta nota aotoadhesiva post it</t>
  </si>
  <si>
    <t>papel bond A4 colores variados</t>
  </si>
  <si>
    <t>cuaderno de registro A4 grueso</t>
  </si>
  <si>
    <t>pegamento silicona liquida x250g</t>
  </si>
  <si>
    <t>caja</t>
  </si>
  <si>
    <t>folder manila sin refuerzo A4</t>
  </si>
  <si>
    <t>bolsa</t>
  </si>
  <si>
    <t>faster</t>
  </si>
  <si>
    <t>dispensador cinta adhesiva c/adapador 36</t>
  </si>
  <si>
    <t>Fiscalizacion y Monitoreo Amb</t>
  </si>
  <si>
    <t xml:space="preserve">Medicion de la calidad de aire </t>
  </si>
  <si>
    <t>Medicion de la calidad de agua</t>
  </si>
  <si>
    <t>Bolsas de reciclaje</t>
  </si>
  <si>
    <t>Imantados para difusión</t>
  </si>
  <si>
    <t>Mat. de difusión (cartuchera, llavero, bolsos)</t>
  </si>
  <si>
    <t>Chalecos en drill con bordado y bolsillos</t>
  </si>
  <si>
    <t>Sombrero en drill con bordado</t>
  </si>
  <si>
    <t>Guantes de tela</t>
  </si>
  <si>
    <t>Viaticos por viaje</t>
  </si>
  <si>
    <t>Puntos Ecologicos (Tachos de segregacion)</t>
  </si>
  <si>
    <t>Uniformes para recicladores con EPP</t>
  </si>
  <si>
    <t>Sticker para idenetificacion de viviendas</t>
  </si>
  <si>
    <t>Guantes de Badana</t>
  </si>
  <si>
    <t>Barbijos</t>
  </si>
  <si>
    <t>Jabon antibacterial</t>
  </si>
  <si>
    <t>Mantas de Polietileno de Alta Densidad de 14 m largo x 4 m ancho</t>
  </si>
  <si>
    <t>Mantas</t>
  </si>
  <si>
    <t>Multifuncional</t>
  </si>
  <si>
    <t>Plumones gruesos para pizarra acrilica</t>
  </si>
  <si>
    <t xml:space="preserve">Plumones gruesos indelebles </t>
  </si>
  <si>
    <t>Tabla acrilica</t>
  </si>
  <si>
    <t>Pegamento en barra</t>
  </si>
  <si>
    <t xml:space="preserve">Toner color negro hp 85 a ce 285 a </t>
  </si>
  <si>
    <t>Campos Operatorios</t>
  </si>
  <si>
    <t>Jeringas</t>
  </si>
  <si>
    <t>Bozales</t>
  </si>
  <si>
    <t>Agujas</t>
  </si>
  <si>
    <t>Guantes Quirurjicos</t>
  </si>
  <si>
    <t>Algodón</t>
  </si>
  <si>
    <t>Alcohol</t>
  </si>
  <si>
    <t>Litros</t>
  </si>
  <si>
    <t>Gasa</t>
  </si>
  <si>
    <t>Vacunas</t>
  </si>
  <si>
    <t>Desparasitador</t>
  </si>
  <si>
    <t>Tranquilizantes</t>
  </si>
  <si>
    <t>Mamelucos</t>
  </si>
  <si>
    <t>Manguera</t>
  </si>
  <si>
    <t>Recogedor</t>
  </si>
  <si>
    <t>Lejia</t>
  </si>
  <si>
    <t>Galon</t>
  </si>
  <si>
    <t>Desinfectante</t>
  </si>
  <si>
    <t>Guantes de Jebe</t>
  </si>
  <si>
    <t>Botas de Jebe</t>
  </si>
  <si>
    <t>Escobillon</t>
  </si>
  <si>
    <t>Alimento para perros</t>
  </si>
  <si>
    <t>Platos de Plastico</t>
  </si>
  <si>
    <t>Man. De Infraestructura y Vias</t>
  </si>
  <si>
    <t>Evento de Capacitación</t>
  </si>
  <si>
    <t>Lapiceros tinta seca</t>
  </si>
  <si>
    <t>Plumones para Pizarra Acrilica</t>
  </si>
  <si>
    <t xml:space="preserve">Cuadernos de Acta </t>
  </si>
  <si>
    <t>Cuaderno de Obra</t>
  </si>
  <si>
    <t xml:space="preserve">Bandeja porta Documentos </t>
  </si>
  <si>
    <t>Dispensador de cinta</t>
  </si>
  <si>
    <t>Kardex</t>
  </si>
  <si>
    <t>Plumones para papel</t>
  </si>
  <si>
    <t>Tinta de impresora</t>
  </si>
  <si>
    <t>Infraestructura Deportiva</t>
  </si>
  <si>
    <t xml:space="preserve">Calendarios </t>
  </si>
  <si>
    <t>Letreros y banners</t>
  </si>
  <si>
    <t>Medallas</t>
  </si>
  <si>
    <t xml:space="preserve">Publicidad en medios </t>
  </si>
  <si>
    <t>Spot</t>
  </si>
  <si>
    <t>Detergente industrial x15kg</t>
  </si>
  <si>
    <t>Guantes Talla 7-8-9 calibre 35</t>
  </si>
  <si>
    <t>Desengrasante</t>
  </si>
  <si>
    <t>Desinfectante Pino</t>
  </si>
  <si>
    <t>Ambientador</t>
  </si>
  <si>
    <t>Jabon Líquido en sachets</t>
  </si>
  <si>
    <t>Lava Vajilla  X 1 Kg</t>
  </si>
  <si>
    <t>Papel Higiénico Industrial</t>
  </si>
  <si>
    <t>Jaboncillo neko</t>
  </si>
  <si>
    <t>Escobillas de lavar ropa</t>
  </si>
  <si>
    <t>Hisopo para inodoro</t>
  </si>
  <si>
    <t>Secadores / Trapeadores marca ardilla</t>
  </si>
  <si>
    <t>Bolsas Plásticas para basura de 80 lt</t>
  </si>
  <si>
    <t>Kreso</t>
  </si>
  <si>
    <t>Esponja Scotch Brite</t>
  </si>
  <si>
    <t>Trapeador 80cm para frazada</t>
  </si>
  <si>
    <t>Frazadas para trapeador</t>
  </si>
  <si>
    <t>Cortina de plástico para ducha</t>
  </si>
  <si>
    <t>Cortina de tela</t>
  </si>
  <si>
    <t>Candado grande</t>
  </si>
  <si>
    <t xml:space="preserve">Tachos de basura o papeleras Nº 20 </t>
  </si>
  <si>
    <t>Gorro de natación</t>
  </si>
  <si>
    <t>Piso antideslizante para piscinas</t>
  </si>
  <si>
    <t>Policloruro de aluminio</t>
  </si>
  <si>
    <t>Hipoclorito de sodio (legia)</t>
  </si>
  <si>
    <t>Acido regualdor de pH</t>
  </si>
  <si>
    <t>Hipoclorito de calcio</t>
  </si>
  <si>
    <t>Kilos</t>
  </si>
  <si>
    <t>Tabletas DPD1 color Q PRO 7 grado instrumental para fotometro</t>
  </si>
  <si>
    <t>Tabletas DPD1 color Q PRO 7 para medir la alcalinidad grado instrumental para fotometro</t>
  </si>
  <si>
    <t>Guantes Showa 690 de PVC 65cm de largo talla 8 espesor 1.3MM</t>
  </si>
  <si>
    <t>Par</t>
  </si>
  <si>
    <t>Respirador facial completo 6800, Talla M, Marca 3M</t>
  </si>
  <si>
    <t>Cartuchos para protección de prespirador facial contra gases de cloro</t>
  </si>
  <si>
    <t>Sulfato de cobre</t>
  </si>
  <si>
    <t>Sulfato de aluminio tipo A</t>
  </si>
  <si>
    <t>Bicarbonato de sodio</t>
  </si>
  <si>
    <t xml:space="preserve">Tubo de ensayo de vidrio graduado 5 mL codigo 0201 </t>
  </si>
  <si>
    <t xml:space="preserve">Pastillas para pH grado instrumental para fotometro color Q PRO 7 </t>
  </si>
  <si>
    <t>Pastilla DPD Nº 3 para fotometro color Q PRO 7 LAMOTTE</t>
  </si>
  <si>
    <t>Pastillas de dureza para fotometro color Q PRO 7 LAMOTTE</t>
  </si>
  <si>
    <t>Mantenimiento de bombas</t>
  </si>
  <si>
    <t xml:space="preserve">Fumigación y Desratización </t>
  </si>
  <si>
    <t>Recarga de oxígeno</t>
  </si>
  <si>
    <t>Guantes quirúrgicos número 7</t>
  </si>
  <si>
    <t>Mascarillas quirúrgicas simples</t>
  </si>
  <si>
    <t>Curitas</t>
  </si>
  <si>
    <t>Gasas</t>
  </si>
  <si>
    <t>Vendas</t>
  </si>
  <si>
    <t>Esparadrapo grueso de tela</t>
  </si>
  <si>
    <t>23.18.199</t>
  </si>
  <si>
    <t>Alcohol yodado 250ml cada uno</t>
  </si>
  <si>
    <t>23.18.12</t>
  </si>
  <si>
    <t>Timolina 200ml</t>
  </si>
  <si>
    <t>Agua oxigenada 250ml cada uno</t>
  </si>
  <si>
    <t>Paracetamol</t>
  </si>
  <si>
    <t>Tableta</t>
  </si>
  <si>
    <t>Buscapina simple</t>
  </si>
  <si>
    <t>Clorfenamina</t>
  </si>
  <si>
    <t>Aspirina</t>
  </si>
  <si>
    <t>Diclofenaco 74mg en crema al 05%</t>
  </si>
  <si>
    <t>Bolígrafo D/Tinta seca color rojo / punta fina diámetro 0.1 MM A 0.9 MM</t>
  </si>
  <si>
    <t>Engrampador C/Yunque Giratorio T. Chico C 16 A 25 Hojas</t>
  </si>
  <si>
    <t>Funda portapapeles D/PVC Tipo Mica Gruesa transparente T:A4 Unidad</t>
  </si>
  <si>
    <t>Esparadrapo grande</t>
  </si>
  <si>
    <t>polividora yodada (isodine) x 250ml</t>
  </si>
  <si>
    <t>recarga de extintores de 6kg polvo químico</t>
  </si>
  <si>
    <t>Mantenimiento anual a camara de compensación</t>
  </si>
  <si>
    <t>Mantenimiento de techos</t>
  </si>
  <si>
    <t>Impresión de boletaje</t>
  </si>
  <si>
    <t>Mantenimiento de termas solares para duchas</t>
  </si>
  <si>
    <t>Mantenimiento del sistema solar para agua temperada en piscinas</t>
  </si>
  <si>
    <t>mantenimiento de puertas, manparas de vidrio</t>
  </si>
  <si>
    <t xml:space="preserve">Tinta rendimiento 415pag color cian/Magenta/amarillo caja x 01 unidad HP 22XL </t>
  </si>
  <si>
    <t>Tinta rendimiento 475 pag color negro caja x 01 unidad HP 21 XL</t>
  </si>
  <si>
    <t>Portamina c/punta metálica ancho d/trazo 0,5 MM layconsa</t>
  </si>
  <si>
    <t>Mina de grafito estuche de 20 unidades</t>
  </si>
  <si>
    <t>Liga delgada paquete 1 LB</t>
  </si>
  <si>
    <t xml:space="preserve">Botas de jebe </t>
  </si>
  <si>
    <t>Cabezales de ducha</t>
  </si>
  <si>
    <t>Codo de agua 1/2, 6 unid 3/4 6 unid 1"</t>
  </si>
  <si>
    <t>Fluorecente recto 36W</t>
  </si>
  <si>
    <t>Pegamento de PVC : oatey</t>
  </si>
  <si>
    <t>Pila AA P/termo higrometro *6unidades</t>
  </si>
  <si>
    <t>Pila de 9 voltios para voltimetro Duracell</t>
  </si>
  <si>
    <t>Silicona sika de Vidrio</t>
  </si>
  <si>
    <t>Tarraja de 1/2</t>
  </si>
  <si>
    <t>Tubo PVC de agua caliente</t>
  </si>
  <si>
    <t>Pastillas de cloro</t>
  </si>
  <si>
    <t>Kit de cloro y pH colorimetro visual</t>
  </si>
  <si>
    <t>Indicador ortotolidina</t>
  </si>
  <si>
    <t>Lentes de seguridad 3M modelo antiparra de acetato para agente quimico</t>
  </si>
  <si>
    <t>Mandil de seguridad de color blanco</t>
  </si>
  <si>
    <t>Máscara respiradora medio rostro 3M mas cartuchos para gases</t>
  </si>
  <si>
    <t>Desfibrilador</t>
  </si>
  <si>
    <t>G.Desarrollo Economico Local</t>
  </si>
  <si>
    <t>Material enseñanza</t>
  </si>
  <si>
    <t>Libro de actas</t>
  </si>
  <si>
    <t xml:space="preserve">Bolck de pedido de combustible </t>
  </si>
  <si>
    <t>Toner kyocera TK 1122</t>
  </si>
  <si>
    <t>Toner kyocera TK 2035</t>
  </si>
  <si>
    <t>Impresión formatos</t>
  </si>
  <si>
    <t>Mypymes y Turismo</t>
  </si>
  <si>
    <t>Lapiceros Promocionales</t>
  </si>
  <si>
    <t>folders de Promocion</t>
  </si>
  <si>
    <t>Personal de capacitacion</t>
  </si>
  <si>
    <t>Docente</t>
  </si>
  <si>
    <t>Material didactico</t>
  </si>
  <si>
    <t>Feria Expositiva</t>
  </si>
  <si>
    <t>Afiches promocionales</t>
  </si>
  <si>
    <t>Equipo de sonido</t>
  </si>
  <si>
    <t>Contrato</t>
  </si>
  <si>
    <t>Grupo Artistico</t>
  </si>
  <si>
    <t>Prensa y difusion</t>
  </si>
  <si>
    <t xml:space="preserve">Accion </t>
  </si>
  <si>
    <t>Señalecticas turisticas</t>
  </si>
  <si>
    <t>Suvenirs Promocional</t>
  </si>
  <si>
    <t>Insumos Gastronomicos</t>
  </si>
  <si>
    <t>Folders promocional</t>
  </si>
  <si>
    <t xml:space="preserve">Boletin </t>
  </si>
  <si>
    <t>Difusion en medios</t>
  </si>
  <si>
    <t>Pintura</t>
  </si>
  <si>
    <t>Mota de pizarra</t>
  </si>
  <si>
    <t>Mousse de computadora</t>
  </si>
  <si>
    <t>Pliegos</t>
  </si>
  <si>
    <t>Sellos personales</t>
  </si>
  <si>
    <t>Tijeras grandes</t>
  </si>
  <si>
    <t>Tarjador de lapiz</t>
  </si>
  <si>
    <t>Perforadores</t>
  </si>
  <si>
    <t>Cartulinas</t>
  </si>
  <si>
    <t>Baldes</t>
  </si>
  <si>
    <t>Recogedores medianos</t>
  </si>
  <si>
    <t>Banner</t>
  </si>
  <si>
    <t>Tarjetas personales</t>
  </si>
  <si>
    <t>ITSE</t>
  </si>
  <si>
    <t>Perifoneo</t>
  </si>
  <si>
    <t>Volanteo</t>
  </si>
  <si>
    <t>Files de Orientacion</t>
  </si>
  <si>
    <t xml:space="preserve">Anaquel de Metal </t>
  </si>
  <si>
    <t xml:space="preserve">Unidad          </t>
  </si>
  <si>
    <t xml:space="preserve">Bandeja Porta Papel de acrílico </t>
  </si>
  <si>
    <t>Brocha</t>
  </si>
  <si>
    <t xml:space="preserve">Carteles de Clausura </t>
  </si>
  <si>
    <t>CD X 50 Unidades</t>
  </si>
  <si>
    <t xml:space="preserve">Cola Sintética </t>
  </si>
  <si>
    <t>Disco Duro Portatil USB  2Tb</t>
  </si>
  <si>
    <t>Focos flourecentes con base</t>
  </si>
  <si>
    <t xml:space="preserve">Folders Plastificados </t>
  </si>
  <si>
    <t>Formato de Actas de Clausura</t>
  </si>
  <si>
    <t xml:space="preserve">Formato de Notificaciones </t>
  </si>
  <si>
    <t>Formatos de Declaración Jurada de observancia</t>
  </si>
  <si>
    <t>Formatos de Licencias de Funcionamieto</t>
  </si>
  <si>
    <t>Formatos de Solicitud de Licencia de Funcionamiento</t>
  </si>
  <si>
    <t>Libros de Registro empastado</t>
  </si>
  <si>
    <t>Motta para pizarra acrílica</t>
  </si>
  <si>
    <t>Papel Carbón Color Azul A-4 (100 unidades)</t>
  </si>
  <si>
    <t>Perforador pequeño</t>
  </si>
  <si>
    <t>Sello de Administrado</t>
  </si>
  <si>
    <t>Sello de post-firma</t>
  </si>
  <si>
    <t xml:space="preserve">Sello de visto </t>
  </si>
  <si>
    <t>Tablero Acrílico Oficio</t>
  </si>
  <si>
    <t>UPS</t>
  </si>
  <si>
    <t>Camales</t>
  </si>
  <si>
    <t>Exquat 50 (Blade x 50 Litros)</t>
  </si>
  <si>
    <t>Balde</t>
  </si>
  <si>
    <t xml:space="preserve">Roe Mat </t>
  </si>
  <si>
    <t>Know Down EC</t>
  </si>
  <si>
    <t>Polietileno</t>
  </si>
  <si>
    <t>Bolsas</t>
  </si>
  <si>
    <t>Carton</t>
  </si>
  <si>
    <t>Detergente</t>
  </si>
  <si>
    <t>Guantes</t>
  </si>
  <si>
    <t>Cintas de seguridad</t>
  </si>
  <si>
    <t>Guantes quirurgicos</t>
  </si>
  <si>
    <t>Sacos de polietileno</t>
  </si>
  <si>
    <t>Talonarios de Notificaciones y otros</t>
  </si>
  <si>
    <t>Talonario</t>
  </si>
  <si>
    <t>Vallas</t>
  </si>
  <si>
    <t>Yeso</t>
  </si>
  <si>
    <t>Brochas</t>
  </si>
  <si>
    <t>Unid.ad</t>
  </si>
  <si>
    <t>Patrullaje por Sector</t>
  </si>
  <si>
    <t>Servicio de AutoCAD y Ploteado  de Planos</t>
  </si>
  <si>
    <t>Accesorios - Cinta de seguridad</t>
  </si>
  <si>
    <t>Alimentos para consumo humano</t>
  </si>
  <si>
    <t>Equipamiento  de las motos  para  Seguridad Ciudadana (luces LED, sirena, protectores, cascos)</t>
  </si>
  <si>
    <t>Seguros para motos</t>
  </si>
  <si>
    <t>Polacas (Camisa).</t>
  </si>
  <si>
    <t>Borseguis</t>
  </si>
  <si>
    <t>Capotin</t>
  </si>
  <si>
    <t>Gorros</t>
  </si>
  <si>
    <t>Chompas</t>
  </si>
  <si>
    <t>Cintos</t>
  </si>
  <si>
    <t>Varas</t>
  </si>
  <si>
    <t xml:space="preserve">Pares de guantes motociclistas </t>
  </si>
  <si>
    <t>Pantalon</t>
  </si>
  <si>
    <t>Camisas</t>
  </si>
  <si>
    <t>Casaca supervisión</t>
  </si>
  <si>
    <t>Zapatos supervisión</t>
  </si>
  <si>
    <t>Pantalones enfermeros</t>
  </si>
  <si>
    <t>Camisa de enfermeros</t>
  </si>
  <si>
    <t>Pantaloanes conductor ambulancia</t>
  </si>
  <si>
    <t>Camisas de conductor ambulancia</t>
  </si>
  <si>
    <t>Zapatos de conductor ambulancia</t>
  </si>
  <si>
    <t>Insumos medicos y de primeros auxilio</t>
  </si>
  <si>
    <t>Aseo limpieza y tocador</t>
  </si>
  <si>
    <t xml:space="preserve">Autos y Camionetas </t>
  </si>
  <si>
    <t>23.16.11</t>
  </si>
  <si>
    <t>Ambulancia</t>
  </si>
  <si>
    <t>Motos</t>
  </si>
  <si>
    <t>Comunidad Organizada</t>
  </si>
  <si>
    <t>Impresión de Hojas de Ruta A5</t>
  </si>
  <si>
    <t>Impresión de Hojas de Ocurrencia A4</t>
  </si>
  <si>
    <t>Impresión Formato Patrullaje Integrado A5</t>
  </si>
  <si>
    <t xml:space="preserve">Letreros tipo valla </t>
  </si>
  <si>
    <t>Gallardetes</t>
  </si>
  <si>
    <t>Refrigerios frutas</t>
  </si>
  <si>
    <t>Equipamiento Chalecos</t>
  </si>
  <si>
    <t>Equipamiento Gorros</t>
  </si>
  <si>
    <t>Alarmas Seguridad + pulsadores</t>
  </si>
  <si>
    <t>Linternas</t>
  </si>
  <si>
    <t>Libretas</t>
  </si>
  <si>
    <t>Cartillas de Instrucción BAPES</t>
  </si>
  <si>
    <t>Silbatos</t>
  </si>
  <si>
    <t>Paletas de Señalizacion</t>
  </si>
  <si>
    <t>S.G.Riesgos y Desastres</t>
  </si>
  <si>
    <t>Legajos por Brigadas</t>
  </si>
  <si>
    <t>Materiales de Instrucción</t>
  </si>
  <si>
    <t>Separatas</t>
  </si>
  <si>
    <t>Polos y Certificados de INDECI</t>
  </si>
  <si>
    <t>Colchones y Carpas</t>
  </si>
  <si>
    <t>Viveres No Perecibles</t>
  </si>
  <si>
    <t>Palas, Picos y Carretillas</t>
  </si>
  <si>
    <t>PANELES</t>
  </si>
  <si>
    <t xml:space="preserve">SPOT PUBLICITARIOS </t>
  </si>
  <si>
    <t>Agenda</t>
  </si>
  <si>
    <t>Plumones para papel azul</t>
  </si>
  <si>
    <t xml:space="preserve">Transito Seguridad Vial </t>
  </si>
  <si>
    <t xml:space="preserve">Files A4 bolsa pack x 50 </t>
  </si>
  <si>
    <t>Papel Membretado A4</t>
  </si>
  <si>
    <t>Papel Bond A4 x 500 hojas</t>
  </si>
  <si>
    <t>Caja de Chinches</t>
  </si>
  <si>
    <t>Caja x 1000</t>
  </si>
  <si>
    <t>Caja de Clips D/metal T/estándar</t>
  </si>
  <si>
    <t>Caja x 100</t>
  </si>
  <si>
    <t>Goma en Barra 20gr</t>
  </si>
  <si>
    <t>Boligrafo de tinta GEL (Azul/Negro)</t>
  </si>
  <si>
    <t>Plumones para Pizarra acrilica p.gruesa</t>
  </si>
  <si>
    <t>Regla Plastico 30cm</t>
  </si>
  <si>
    <t>Cuchilla mediana Cuter</t>
  </si>
  <si>
    <t>Pabilo de algodón N20</t>
  </si>
  <si>
    <t>Porta Clips Imantado D/Platic</t>
  </si>
  <si>
    <t>DVD x 50 Und Blanco</t>
  </si>
  <si>
    <t>Zapatos de seguridad dielectricos</t>
  </si>
  <si>
    <t>Lentes de Seguridad 3M Full X2</t>
  </si>
  <si>
    <t>Guantes de Seguridad Nitrilo 3M</t>
  </si>
  <si>
    <t>Cinturon de Seguridad Top 1</t>
  </si>
  <si>
    <t>Casco de Seguridad 3M</t>
  </si>
  <si>
    <t>Juego de llaves hexagonales x 24 pzas</t>
  </si>
  <si>
    <t>Jgo</t>
  </si>
  <si>
    <t>Respirador 3M N95 Mascara anti polvo</t>
  </si>
  <si>
    <t>Conos de Seguridad Grandes</t>
  </si>
  <si>
    <t>Protector Solar 3M con SPF 50+ x 1 lt.</t>
  </si>
  <si>
    <t>Sombrero ala ancha de paja tejido a Mano</t>
  </si>
  <si>
    <t>Material Educativo (Trifoliados)</t>
  </si>
  <si>
    <t>Lapicero Institucional (Serigrafiados)</t>
  </si>
  <si>
    <t>Certificado de Capacitación / Orientación</t>
  </si>
  <si>
    <t>Refrigerios (Sandwich + bebida)</t>
  </si>
  <si>
    <t>Stiker con autoadhesivo para vehiculos</t>
  </si>
  <si>
    <t>Material Edicativo</t>
  </si>
  <si>
    <t>Waype</t>
  </si>
  <si>
    <t>Sopladora de Aire Profesional</t>
  </si>
  <si>
    <t>Kit de Limpieza Silicona</t>
  </si>
  <si>
    <t>Fusibles</t>
  </si>
  <si>
    <t>Paños de Micro Fibra 27x40cm. X12</t>
  </si>
  <si>
    <t>Guante Multiflex Nylon Nitrilo Steelpro</t>
  </si>
  <si>
    <t>Mameluco O Overol Desechable Steelgen</t>
  </si>
  <si>
    <t>Focos LED Rojo</t>
  </si>
  <si>
    <t>Focos LED Ambar</t>
  </si>
  <si>
    <t>Focos LED Verde</t>
  </si>
  <si>
    <t>Pistola de Soldar</t>
  </si>
  <si>
    <t>Pasta para Soldar x 50g</t>
  </si>
  <si>
    <t>Estaño 0,04mm x 100g</t>
  </si>
  <si>
    <t>Módulo LED de 12" - 1C-3L (semaforo)</t>
  </si>
  <si>
    <t>Pastoral - Estructura de Soporte</t>
  </si>
  <si>
    <t>Cableado Eléctrico</t>
  </si>
  <si>
    <t>Coe</t>
  </si>
  <si>
    <t xml:space="preserve">Docena </t>
  </si>
  <si>
    <t>Tableros acrilicos</t>
  </si>
  <si>
    <t>G.de Desarrollo Social</t>
  </si>
  <si>
    <t>Gaseosas</t>
  </si>
  <si>
    <t>Invitaciones</t>
  </si>
  <si>
    <t>Papel de Regalo</t>
  </si>
  <si>
    <t>Alquiler de Sillas</t>
  </si>
  <si>
    <t>Baños Quimicos</t>
  </si>
  <si>
    <t>Tikets</t>
  </si>
  <si>
    <t>Refrigeradora</t>
  </si>
  <si>
    <t>Cocinas</t>
  </si>
  <si>
    <t>Licuadoras</t>
  </si>
  <si>
    <t>Microondas</t>
  </si>
  <si>
    <t>Planchas</t>
  </si>
  <si>
    <t>Grupo Musical</t>
  </si>
  <si>
    <t>Tripticos</t>
  </si>
  <si>
    <t>Almuerzo</t>
  </si>
  <si>
    <t>Carpas</t>
  </si>
  <si>
    <t>Agua mineral (Bidón)</t>
  </si>
  <si>
    <t>Medicos</t>
  </si>
  <si>
    <t>Guirnaldas</t>
  </si>
  <si>
    <t>Muñeco parado 1m</t>
  </si>
  <si>
    <t>Cintas navideñas</t>
  </si>
  <si>
    <t>Bola navideña</t>
  </si>
  <si>
    <t>Letras tecnopor</t>
  </si>
  <si>
    <t>Toldo 12x12mt x 3.5m altura</t>
  </si>
  <si>
    <t>Toldo 2x3mt para jurado</t>
  </si>
  <si>
    <t>Estrado 8x5mt en 2 pisos con techo de lona, pared de gasa</t>
  </si>
  <si>
    <t>Tarjetas navideñas</t>
  </si>
  <si>
    <t>Gorros navideños</t>
  </si>
  <si>
    <t>Polos navideñios</t>
  </si>
  <si>
    <t>Reconocimientos</t>
  </si>
  <si>
    <t>Ragalos para ganadores</t>
  </si>
  <si>
    <t>Sillas</t>
  </si>
  <si>
    <t>Equipo de sonido completo</t>
  </si>
  <si>
    <t>Punto de lux trifasico</t>
  </si>
  <si>
    <t>Campana Navideña</t>
  </si>
  <si>
    <t>Leche chocolatada</t>
  </si>
  <si>
    <t>Panetoncitos junior</t>
  </si>
  <si>
    <t>Juguetes (Muñecas, carritos, pelotas,etc),</t>
  </si>
  <si>
    <t>Panetones</t>
  </si>
  <si>
    <t>Show navideño (Disfraces)</t>
  </si>
  <si>
    <t>Boligrafo de tinta liquida color azul</t>
  </si>
  <si>
    <t>Alfiler de metal</t>
  </si>
  <si>
    <t xml:space="preserve">Liga delgada paquete por una libra </t>
  </si>
  <si>
    <t>Boligrado de tinta liquida color rojo</t>
  </si>
  <si>
    <t>Cola sintetica frasco x 250 Grs.</t>
  </si>
  <si>
    <t>Forro de plastico T/ oficio x 5 Mts.</t>
  </si>
  <si>
    <t>Tablero de plastico T/ oficio</t>
  </si>
  <si>
    <t>S.G.de la Mujer</t>
  </si>
  <si>
    <t>Banner (Grande 10x8)</t>
  </si>
  <si>
    <t>Parante</t>
  </si>
  <si>
    <t>Regalos (tazas y set de cremas)</t>
  </si>
  <si>
    <t>Animación</t>
  </si>
  <si>
    <t>Cocina</t>
  </si>
  <si>
    <t>Ramos de rosas</t>
  </si>
  <si>
    <t xml:space="preserve">Libretas </t>
  </si>
  <si>
    <t xml:space="preserve">Animador </t>
  </si>
  <si>
    <t>Folder plastificado a full color.</t>
  </si>
  <si>
    <t>Tomatodos</t>
  </si>
  <si>
    <t>Ponente</t>
  </si>
  <si>
    <t>Pulcera</t>
  </si>
  <si>
    <t xml:space="preserve">Volantes a Full  color </t>
  </si>
  <si>
    <t>Refrigerios (Sandwich y gaseosas).</t>
  </si>
  <si>
    <t>Equipo de  sonido</t>
  </si>
  <si>
    <t xml:space="preserve">Cuchilla tipo cuter mediano </t>
  </si>
  <si>
    <t>Tinta para tampon color rojo</t>
  </si>
  <si>
    <t xml:space="preserve">Silicona liquida x 100 Grs. </t>
  </si>
  <si>
    <t>Separadores de plastico A-4 x 100 unidades</t>
  </si>
  <si>
    <t>Omaped</t>
  </si>
  <si>
    <t>Pañuelos de papel</t>
  </si>
  <si>
    <t xml:space="preserve">Cremas </t>
  </si>
  <si>
    <t>Pelotas de diferentes tamaños</t>
  </si>
  <si>
    <t xml:space="preserve">Talco </t>
  </si>
  <si>
    <t>Compresas</t>
  </si>
  <si>
    <t>Paletas</t>
  </si>
  <si>
    <t>Cojines posturales</t>
  </si>
  <si>
    <t>Silla de ruedas</t>
  </si>
  <si>
    <t>Estante de madera con puertas</t>
  </si>
  <si>
    <t xml:space="preserve">Gasas </t>
  </si>
  <si>
    <t>Esparadrapos</t>
  </si>
  <si>
    <t>Frotaciones</t>
  </si>
  <si>
    <t>Rodillos de fisioterapia</t>
  </si>
  <si>
    <t>Lana de diferentes colores</t>
  </si>
  <si>
    <t>Hilos</t>
  </si>
  <si>
    <t xml:space="preserve">Telas de diferentes colores </t>
  </si>
  <si>
    <t>Variedad de agujas</t>
  </si>
  <si>
    <t>Profesora</t>
  </si>
  <si>
    <t xml:space="preserve">Azucar </t>
  </si>
  <si>
    <t>Harina</t>
  </si>
  <si>
    <t>Chocolate</t>
  </si>
  <si>
    <t>Carretes</t>
  </si>
  <si>
    <t>Mostacillones</t>
  </si>
  <si>
    <t>Gramos</t>
  </si>
  <si>
    <t>Alicates especiales</t>
  </si>
  <si>
    <t>Mesas armables</t>
  </si>
  <si>
    <t>Canastas (arroz, azucar, leche, aceite, etc)</t>
  </si>
  <si>
    <t>Material deportivo (buzo y zapatilla)</t>
  </si>
  <si>
    <t>Boligrafo de tinta liquida color negro azul y rojo</t>
  </si>
  <si>
    <t xml:space="preserve">Lapiz negro 2B </t>
  </si>
  <si>
    <t xml:space="preserve">Plumon para CD color negro </t>
  </si>
  <si>
    <t xml:space="preserve">Cinta adhesiva transparente de 3" x 72 yardas </t>
  </si>
  <si>
    <t xml:space="preserve">Tajador de metal para mesa </t>
  </si>
  <si>
    <t>Ciam</t>
  </si>
  <si>
    <t>Alquiler equipo de sonido</t>
  </si>
  <si>
    <t>Refrigerios (Jugos mas Sandwichs)</t>
  </si>
  <si>
    <t>Folder plastificado con bolsillo</t>
  </si>
  <si>
    <t>Ponentes</t>
  </si>
  <si>
    <t>Libreta de apuntes</t>
  </si>
  <si>
    <t>Profesional especialista en emprendimiento</t>
  </si>
  <si>
    <t>Materiales</t>
  </si>
  <si>
    <t>Folder plastificado</t>
  </si>
  <si>
    <t xml:space="preserve">Bastones </t>
  </si>
  <si>
    <t xml:space="preserve">Licuadora </t>
  </si>
  <si>
    <t>Papel de regalo</t>
  </si>
  <si>
    <t>Gimnasia Geriatrica</t>
  </si>
  <si>
    <t>Reposteria</t>
  </si>
  <si>
    <t>Manualidades</t>
  </si>
  <si>
    <t>Musica</t>
  </si>
  <si>
    <t>Danza Moderna</t>
  </si>
  <si>
    <t xml:space="preserve">Mica portapapeles T/oficio </t>
  </si>
  <si>
    <t xml:space="preserve">Fastener metalico caja x 50 unidades </t>
  </si>
  <si>
    <t>Porta clips imantado de acrilico imantado</t>
  </si>
  <si>
    <t>Tampon dactilar</t>
  </si>
  <si>
    <t>Ambientador en Spray</t>
  </si>
  <si>
    <t>Demuna</t>
  </si>
  <si>
    <t>Llavero para los participantes</t>
  </si>
  <si>
    <t>Buzones</t>
  </si>
  <si>
    <t xml:space="preserve">llaveros </t>
  </si>
  <si>
    <t>Tampon T/cobertura plastica color azul de 12.5 Ctm. X 9.5 Ctm.</t>
  </si>
  <si>
    <t>Juventudes</t>
  </si>
  <si>
    <t>Botiquin</t>
  </si>
  <si>
    <t>Atun en conserva</t>
  </si>
  <si>
    <t>Papel cedita (blanco, verde, azul)</t>
  </si>
  <si>
    <t>Velas simples (grandes)</t>
  </si>
  <si>
    <t>Equipo de sonido (bandas)</t>
  </si>
  <si>
    <t>Reflectores</t>
  </si>
  <si>
    <t>Bicicleta</t>
  </si>
  <si>
    <t>Escenario</t>
  </si>
  <si>
    <t>Tablet</t>
  </si>
  <si>
    <t>Movilidades</t>
  </si>
  <si>
    <t>Reconocimientos (COPAS)</t>
  </si>
  <si>
    <t>Camisetas</t>
  </si>
  <si>
    <t>Bebidas rehidratantes</t>
  </si>
  <si>
    <t>Frutas</t>
  </si>
  <si>
    <t>Trofeo</t>
  </si>
  <si>
    <t>Equipo de musica</t>
  </si>
  <si>
    <t>Equipo de Sonido (Participación de bandas)</t>
  </si>
  <si>
    <t>Servico</t>
  </si>
  <si>
    <t>Credenciales</t>
  </si>
  <si>
    <t>Inperdibles</t>
  </si>
  <si>
    <t>Uindad</t>
  </si>
  <si>
    <t>Educacion Cultura D.</t>
  </si>
  <si>
    <t>Agenda (Municipios escolares)</t>
  </si>
  <si>
    <t>Equipo de sonido y amplificacion</t>
  </si>
  <si>
    <t>Servicio de facilitador para el desarrollo del curso</t>
  </si>
  <si>
    <t>folders  plastificados a full color</t>
  </si>
  <si>
    <t>Material informativo (hojas de trabajo)</t>
  </si>
  <si>
    <t>Alquiler de estrado</t>
  </si>
  <si>
    <t>Alquiler de sillas</t>
  </si>
  <si>
    <t>Movilidad para el traslado de bandas de musica</t>
  </si>
  <si>
    <t>Implementos deportivos</t>
  </si>
  <si>
    <t>Carnet de jugador</t>
  </si>
  <si>
    <t>Cintas de cancha</t>
  </si>
  <si>
    <t>Presentes para ganadores</t>
  </si>
  <si>
    <t>Arbitraje de natacion</t>
  </si>
  <si>
    <t>Banner 5m x 2m.</t>
  </si>
  <si>
    <t>Banner 2m x 1m con soporte metalico</t>
  </si>
  <si>
    <t>Banner con figura tipo siliueta 1.7m x 1.2m con armazon de madera</t>
  </si>
  <si>
    <t>Señaladores plastificados</t>
  </si>
  <si>
    <t xml:space="preserve">Estantes </t>
  </si>
  <si>
    <t>Refaccion de textos</t>
  </si>
  <si>
    <t>Pegamento Cola sintetica</t>
  </si>
  <si>
    <t>Carné del lector plastificado</t>
  </si>
  <si>
    <t>Sombrilla</t>
  </si>
  <si>
    <t>Periodico mural</t>
  </si>
  <si>
    <t>Movilidad para traslado de modulos y libros</t>
  </si>
  <si>
    <t xml:space="preserve">Profesor de Ajedrez </t>
  </si>
  <si>
    <t>Profesor de Musica</t>
  </si>
  <si>
    <t>Profesor de Taekondo</t>
  </si>
  <si>
    <t>Profesor de Manualaidades</t>
  </si>
  <si>
    <t>Profesor de Minichef</t>
  </si>
  <si>
    <t>Profesor de Marinera</t>
  </si>
  <si>
    <t>Profesor de Danza</t>
  </si>
  <si>
    <t>Profesor de Psicomotricidad</t>
  </si>
  <si>
    <t>Profesor de Pesas</t>
  </si>
  <si>
    <t>Profesor de Dibujo y pintura</t>
  </si>
  <si>
    <t xml:space="preserve">Profesor de Natación  </t>
  </si>
  <si>
    <t xml:space="preserve">Profesor de Futbol </t>
  </si>
  <si>
    <t>Profesor de Basquet</t>
  </si>
  <si>
    <t xml:space="preserve">Profesor de Voley </t>
  </si>
  <si>
    <t>Profesor de Oratoria</t>
  </si>
  <si>
    <t xml:space="preserve">Profesor de Boxeo </t>
  </si>
  <si>
    <t xml:space="preserve">Coordinador General </t>
  </si>
  <si>
    <t xml:space="preserve">Supervisor  </t>
  </si>
  <si>
    <t xml:space="preserve">Nutricionista  </t>
  </si>
  <si>
    <t xml:space="preserve">Instalación de equipo de amplificación para inauguración y clausura </t>
  </si>
  <si>
    <t xml:space="preserve">Difusión televisiva </t>
  </si>
  <si>
    <t>Afiches A-3</t>
  </si>
  <si>
    <t>Polos para alumnos</t>
  </si>
  <si>
    <t>Carnets para alumnos</t>
  </si>
  <si>
    <t xml:space="preserve">Polos para equipo de trabajo </t>
  </si>
  <si>
    <t xml:space="preserve">Paquetes escolares para entrega en la clausura </t>
  </si>
  <si>
    <t xml:space="preserve">Pelotas de futbol </t>
  </si>
  <si>
    <t>Cintas elasticas amarillo y verde</t>
  </si>
  <si>
    <t>Juegos de chaleco de 12 unidades</t>
  </si>
  <si>
    <t>Docenas</t>
  </si>
  <si>
    <t xml:space="preserve">Pelotas de basquet </t>
  </si>
  <si>
    <t xml:space="preserve">Pelotas de voley </t>
  </si>
  <si>
    <t>Tóner para impresoras</t>
  </si>
  <si>
    <t>Cartuchos</t>
  </si>
  <si>
    <t>Sellos automaticos</t>
  </si>
  <si>
    <t>Programas Sociales</t>
  </si>
  <si>
    <t>Compra</t>
  </si>
  <si>
    <t>Jugo</t>
  </si>
  <si>
    <t>Saco de arroz</t>
  </si>
  <si>
    <t>Saco de azúcar</t>
  </si>
  <si>
    <t>Mandiles para los participantes</t>
  </si>
  <si>
    <t>Insumos</t>
  </si>
  <si>
    <t>Jugos</t>
  </si>
  <si>
    <t>Sandwich</t>
  </si>
  <si>
    <t>Show Infantil con personaje</t>
  </si>
  <si>
    <t>Tinta para tampón color negro</t>
  </si>
  <si>
    <t>Cinta adhesiva masking tape de 1 X 40 yardas</t>
  </si>
  <si>
    <t>Tarjador metálico para mesa</t>
  </si>
  <si>
    <t>Emgrapador metálico para 35  hojas</t>
  </si>
  <si>
    <t>Rotafolios</t>
  </si>
  <si>
    <t>Tapabocas</t>
  </si>
  <si>
    <t>Gorro para sujetar cabello</t>
  </si>
  <si>
    <t>Lentes protectores de sol y polvo</t>
  </si>
  <si>
    <t>Guardapolvo</t>
  </si>
  <si>
    <t>Empadronamiento</t>
  </si>
  <si>
    <t>Toner kiosera TK - 477</t>
  </si>
  <si>
    <t>Sticker</t>
  </si>
  <si>
    <t>Sombreros de campo</t>
  </si>
  <si>
    <t>Mochilas de campo</t>
  </si>
  <si>
    <t>Toner kiocera  TK 477</t>
  </si>
  <si>
    <t>Banners  Roll Screan Aluminio</t>
  </si>
  <si>
    <t>Fastenrns</t>
  </si>
  <si>
    <t>Funda portapapeles gruesa tipo mica de tamaño A-4</t>
  </si>
  <si>
    <t>Participacion Vecinal</t>
  </si>
  <si>
    <t>Alquiler de equipo de sonido</t>
  </si>
  <si>
    <t>Vinifan de plástico tamaño oficio x 5 mt</t>
  </si>
  <si>
    <t>Mamarcador para CD rojo y azul</t>
  </si>
  <si>
    <t>Tablero de plástico T/Oficio</t>
  </si>
  <si>
    <t>Porta clips imantado d/acrílico imantado.</t>
  </si>
  <si>
    <t>Registro Civil</t>
  </si>
  <si>
    <t>Difusion Radial</t>
  </si>
  <si>
    <t>Notas de Prensa</t>
  </si>
  <si>
    <t>Afiches A3</t>
  </si>
  <si>
    <t>Publicacion de Edicto</t>
  </si>
  <si>
    <t>Decoracion de local</t>
  </si>
  <si>
    <t>Alquiler de alfombra</t>
  </si>
  <si>
    <t>Alquiler de mesas</t>
  </si>
  <si>
    <t>Alquiler de equipo de sonido con microfonos</t>
  </si>
  <si>
    <t>Compra de arreglos de flores</t>
  </si>
  <si>
    <t>Alquiler de entrada de local (arco de flores)</t>
  </si>
  <si>
    <t>Alquiler de menajeria (charolas, copas, platos etc.)</t>
  </si>
  <si>
    <t>Maqueta de torta (para fotos)</t>
  </si>
  <si>
    <t>Torta en taper (porcion)</t>
  </si>
  <si>
    <t>Porción</t>
  </si>
  <si>
    <t>Plato de fondo</t>
  </si>
  <si>
    <t>Jugos de fruta</t>
  </si>
  <si>
    <t>Servilletas</t>
  </si>
  <si>
    <t>Recuerdos</t>
  </si>
  <si>
    <t>Funigación, limpieza de Cementerio</t>
  </si>
  <si>
    <t>Pintado de pabellon de nicho y fachada</t>
  </si>
  <si>
    <t>Alquiler de baños quimicos</t>
  </si>
  <si>
    <t xml:space="preserve">Papel Partida </t>
  </si>
  <si>
    <t xml:space="preserve">Tinta azul tampon </t>
  </si>
  <si>
    <t xml:space="preserve">Sellos de Oficina </t>
  </si>
  <si>
    <t xml:space="preserve">Empastes de Libros </t>
  </si>
  <si>
    <t>Reglas  30 cm</t>
  </si>
  <si>
    <t>Sobre Manila T/Oficio</t>
  </si>
  <si>
    <t>Arena fina para cementerio</t>
  </si>
  <si>
    <t xml:space="preserve">Cubos </t>
  </si>
  <si>
    <t xml:space="preserve">Poncho impermeable </t>
  </si>
  <si>
    <t xml:space="preserve">Un combo de 10 libras </t>
  </si>
  <si>
    <t>Balde plastico x 20 L</t>
  </si>
  <si>
    <t xml:space="preserve">Toner fotocopiadora kyosera tk -477 </t>
  </si>
  <si>
    <t>Huelleros de piedra</t>
  </si>
  <si>
    <t xml:space="preserve">Repuesto de trapeador x 50 cm hilo nacional </t>
  </si>
  <si>
    <t>Jalador de jebe x 40 cm con mango largo</t>
  </si>
  <si>
    <t xml:space="preserve">Manguera </t>
  </si>
  <si>
    <t>Fosforo x 100 cajitas</t>
  </si>
  <si>
    <t>Mascarilla descartable</t>
  </si>
  <si>
    <t>Cadenas cortados medida 1 metro</t>
  </si>
  <si>
    <t>Acido muriatico x 1L</t>
  </si>
  <si>
    <t>Bloqueador solar 70 spf sachet</t>
  </si>
  <si>
    <t xml:space="preserve">Guantes de jebe </t>
  </si>
  <si>
    <t>Agencia Ciudad Municipal</t>
  </si>
  <si>
    <t xml:space="preserve">Toner  </t>
  </si>
  <si>
    <t>Tampón Dactilar</t>
  </si>
  <si>
    <t>Papel bond A-3( paquete de 500)</t>
  </si>
  <si>
    <t>Sello troad</t>
  </si>
  <si>
    <t xml:space="preserve">Engrampador metálico </t>
  </si>
  <si>
    <t>Clip metálico tipo mariposa</t>
  </si>
  <si>
    <t>Notas adhesivas</t>
  </si>
  <si>
    <t>Post-it</t>
  </si>
  <si>
    <t>Cola sintética</t>
  </si>
  <si>
    <t>Agencia Margen Derecha</t>
  </si>
  <si>
    <t>Gorros con logo de la institución</t>
  </si>
  <si>
    <t>Tableros</t>
  </si>
  <si>
    <t>Cursos de actualizacion y mejoramiento de la recaudacion tributaria</t>
  </si>
  <si>
    <t xml:space="preserve">Cursos en procedimiento administrativo general y simplificación administrativa </t>
  </si>
  <si>
    <t xml:space="preserve">Cursos en temas de gestión pública  </t>
  </si>
  <si>
    <t>Carpetas de trabajo</t>
  </si>
  <si>
    <t>Estante de madera</t>
  </si>
  <si>
    <t xml:space="preserve">Escritorio </t>
  </si>
  <si>
    <t>Escaleras con dos peldaños</t>
  </si>
  <si>
    <t xml:space="preserve">Formatos de declaracion jurada </t>
  </si>
  <si>
    <t>Papel blanco de reporte</t>
  </si>
  <si>
    <t>Papel de recibos de caja</t>
  </si>
  <si>
    <t>Formatos HR y PU</t>
  </si>
  <si>
    <t>Toner LQ-590</t>
  </si>
  <si>
    <t>Toner FS-1370</t>
  </si>
  <si>
    <t>Toner 83-A</t>
  </si>
  <si>
    <t xml:space="preserve">Cera en spray mantenimiento de madera </t>
  </si>
  <si>
    <t>Trapeadores</t>
  </si>
  <si>
    <t>Tachos</t>
  </si>
  <si>
    <t>Escobilla para baño</t>
  </si>
  <si>
    <t>Papel toalla institucional</t>
  </si>
  <si>
    <t>Papel higiénico institucional</t>
  </si>
  <si>
    <t>Jabon liquido</t>
  </si>
  <si>
    <t>Agencia S. R. Pachacutec</t>
  </si>
  <si>
    <t>Carta de presentación</t>
  </si>
  <si>
    <t xml:space="preserve">Fichas de levantamiento </t>
  </si>
  <si>
    <t>Fichas</t>
  </si>
  <si>
    <t>Fotos</t>
  </si>
  <si>
    <t>Esquela tributaria</t>
  </si>
  <si>
    <t>Esquelas de notificación</t>
  </si>
  <si>
    <t>Formatos de acta de inicio de procedimento sancionador</t>
  </si>
  <si>
    <t>Convocatoria</t>
  </si>
  <si>
    <t>Instructores</t>
  </si>
  <si>
    <t>Máquinas</t>
  </si>
  <si>
    <t>Agencia J.L.B.R.</t>
  </si>
  <si>
    <t>Tinta para sellos trodat</t>
  </si>
  <si>
    <t>Agencia APIPA</t>
  </si>
  <si>
    <t>Estante grande de melamine</t>
  </si>
  <si>
    <t>Mesa de madera con fierro</t>
  </si>
  <si>
    <t>Archivador de metal</t>
  </si>
  <si>
    <t>Cable de luz</t>
  </si>
  <si>
    <t>Banners con estructura metalica</t>
  </si>
  <si>
    <t>Megafono</t>
  </si>
  <si>
    <t>Premio Copa.</t>
  </si>
  <si>
    <t>Pelotas de futboll</t>
  </si>
  <si>
    <t xml:space="preserve">Premios juegos de camisetas </t>
  </si>
  <si>
    <t xml:space="preserve">Premio copa </t>
  </si>
  <si>
    <t>Formatos de requerimiento de Fiscalización</t>
  </si>
  <si>
    <t>Formatos de fiscalización</t>
  </si>
  <si>
    <t xml:space="preserve">Wincha metrica de 200 metros </t>
  </si>
  <si>
    <t>Boligrafo de tinta gel de plastico</t>
  </si>
  <si>
    <t xml:space="preserve">Cinat Masking tape. </t>
  </si>
  <si>
    <t>Tampon para sello color negro</t>
  </si>
  <si>
    <t>Tampon para sello color azul</t>
  </si>
  <si>
    <t>Tampon para sello color rojo</t>
  </si>
  <si>
    <t>Liga de caucho</t>
  </si>
  <si>
    <t>Sello personal</t>
  </si>
  <si>
    <t xml:space="preserve">Detector de billete </t>
  </si>
  <si>
    <t xml:space="preserve">Folder manila </t>
  </si>
  <si>
    <t>Papel higienico</t>
  </si>
  <si>
    <t>Escobilla para inodoro</t>
  </si>
  <si>
    <t>Desinfectante 3 litros</t>
  </si>
  <si>
    <t>Guantes de jebe</t>
  </si>
  <si>
    <t>Lejia 3 litros</t>
  </si>
  <si>
    <t xml:space="preserve">Detergente </t>
  </si>
  <si>
    <t xml:space="preserve">Jabon de tocador liquido </t>
  </si>
  <si>
    <t xml:space="preserve">Candado </t>
  </si>
  <si>
    <t xml:space="preserve">Aceite 2 tiempos </t>
  </si>
  <si>
    <t>Aceite novo</t>
  </si>
  <si>
    <t>Adherente agricola</t>
  </si>
  <si>
    <t xml:space="preserve">Motocicleta Marca Honda modelo CB250 X </t>
  </si>
  <si>
    <t xml:space="preserve">Equipo de computo </t>
  </si>
  <si>
    <t>Agua mineral</t>
  </si>
  <si>
    <t>Alambre</t>
  </si>
  <si>
    <t>Alcohol en gel 250 ml</t>
  </si>
  <si>
    <t xml:space="preserve">Alcohol medicinal x 250ml </t>
  </si>
  <si>
    <t>Semillas Allysum SP</t>
  </si>
  <si>
    <t>Alquiler de toldo</t>
  </si>
  <si>
    <t>Asesoramiento</t>
  </si>
  <si>
    <t>Kilo</t>
  </si>
  <si>
    <t>Boligrafo (Lapicero) de tinta liquida punta fina color negro.</t>
  </si>
  <si>
    <t xml:space="preserve">Galletas </t>
  </si>
  <si>
    <t>Fotocopiado x hoja A4</t>
  </si>
  <si>
    <t xml:space="preserve">Anillado </t>
  </si>
  <si>
    <t>Zapatos de enfermeros</t>
  </si>
  <si>
    <t>Yara</t>
  </si>
  <si>
    <t>Vilco</t>
  </si>
  <si>
    <t>Vigorfol</t>
  </si>
  <si>
    <t>Vigas</t>
  </si>
  <si>
    <t>USB de 32 GB</t>
  </si>
  <si>
    <t>USB DE 16 GB</t>
  </si>
  <si>
    <t>Union hidro 3/4</t>
  </si>
  <si>
    <t>Tujas</t>
  </si>
  <si>
    <t>Trimen</t>
  </si>
  <si>
    <t>Tripode</t>
  </si>
  <si>
    <t>Tractor podador</t>
  </si>
  <si>
    <t>Tijeras de podar metalicas loro grande</t>
  </si>
  <si>
    <t>Tijeras de podar metalicas loro pequeño</t>
  </si>
  <si>
    <t>Tara</t>
  </si>
  <si>
    <t xml:space="preserve">Tampon c/cubierta de plastico grande </t>
  </si>
  <si>
    <t xml:space="preserve">Silla gerencial </t>
  </si>
  <si>
    <t>Servicio Fotocopiado A4</t>
  </si>
  <si>
    <t>Servicio de Capacitacion</t>
  </si>
  <si>
    <t>Senexio</t>
  </si>
  <si>
    <t>Semilla de marigold durango bolero</t>
  </si>
  <si>
    <t>Regadores</t>
  </si>
  <si>
    <t>Recojedores de metal</t>
  </si>
  <si>
    <t>Papele bond 75 grs.</t>
  </si>
  <si>
    <t>Papel Higienico</t>
  </si>
  <si>
    <t>Pansy matrix mix (semillas)</t>
  </si>
  <si>
    <t>Promover la Competitividad Económica en el distrito</t>
  </si>
  <si>
    <t>Bolígrafo d/tinta seca /punta fina diámetro 0.1MM A 0.9</t>
  </si>
  <si>
    <t>Boligrafo tinta seca diametro 0.1 mm. A 0.9 mm.</t>
  </si>
  <si>
    <t>Bomba manual pulverizador de 10 litros.</t>
  </si>
  <si>
    <t>Bolsas para almacigos</t>
  </si>
  <si>
    <t>Bomboy celosia</t>
  </si>
  <si>
    <t>Bonanza</t>
  </si>
  <si>
    <t>Bujia</t>
  </si>
  <si>
    <t>Calendula</t>
  </si>
  <si>
    <t>Capacitacion en seguridad</t>
  </si>
  <si>
    <t>Carretilla</t>
  </si>
  <si>
    <t>Cartulina colores variados</t>
  </si>
  <si>
    <t>Cartulinas carton</t>
  </si>
  <si>
    <t xml:space="preserve">Casco con orejera y malla protectora </t>
  </si>
  <si>
    <t>CD x 100 unidades</t>
  </si>
  <si>
    <t>Cemento</t>
  </si>
  <si>
    <t>Ceticio</t>
  </si>
  <si>
    <t xml:space="preserve">Chivos agricola </t>
  </si>
  <si>
    <t>Fine pen</t>
  </si>
  <si>
    <t>N°</t>
  </si>
  <si>
    <t xml:space="preserve">ACTIVIDAD - PROYECTO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</si>
  <si>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</si>
  <si>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</si>
  <si>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</si>
  <si>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</si>
  <si>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</si>
  <si>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</si>
  <si>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</si>
  <si>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</si>
  <si>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</si>
  <si>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CANTIDAD DE UNIDADES REALIZADAS EN EL AÑO 2019</t>
  </si>
  <si>
    <t xml:space="preserve">OBSERVACIONES </t>
  </si>
  <si>
    <t xml:space="preserve">LOGROS </t>
  </si>
  <si>
    <t xml:space="preserve">DIFICULTADES O PROBLEMAS </t>
  </si>
  <si>
    <t>META ANUAL
 (1)</t>
  </si>
  <si>
    <t>OFICINA:</t>
  </si>
  <si>
    <t>DEPARTAMENTO:</t>
  </si>
  <si>
    <t>UNIDAD ORGÁNICA:</t>
  </si>
  <si>
    <t>ÓRGANO:</t>
  </si>
  <si>
    <t>CAUSAS DE LA DIFICULTAD O PROBLEMA</t>
  </si>
  <si>
    <t>MEDIDA CORRECTIVA APLICADA</t>
  </si>
  <si>
    <t>INDICADOR DE RESULTADOS
(3) = (2)/(1)</t>
  </si>
  <si>
    <t>Soles (S/.)</t>
  </si>
  <si>
    <t>ACTIVIDAD - PROYECTO 
(PROGRAMADA EN POI 2019)</t>
  </si>
  <si>
    <t>LOGROS Y DIFICULTADES EN LA IMPLEMENTACIÓN DE ACTIVIDADES DEL POI 2019
TRIMESTRES III - IV</t>
  </si>
  <si>
    <t>Meta Anual</t>
  </si>
  <si>
    <r>
      <t xml:space="preserve">SEGUIMIENTO Y EVALUACIÓN DE LA IMPLEMENTACIÓN DE ACTIVIDADES DEL POI </t>
    </r>
    <r>
      <rPr>
        <sz val="22"/>
        <color theme="1"/>
        <rFont val="Berlin Sans FB Demi"/>
        <family val="2"/>
      </rPr>
      <t>2019</t>
    </r>
    <r>
      <rPr>
        <sz val="14"/>
        <color theme="1"/>
        <rFont val="Berlin Sans FB Demi"/>
        <family val="2"/>
      </rPr>
      <t xml:space="preserve">
TRIMESTRES III - IV</t>
    </r>
  </si>
  <si>
    <t xml:space="preserve">TOTAL EJECUTADO
T III + T IV 
(2)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</si>
</sst>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#,##0.0"/>
    <numFmt numFmtId="168" formatCode="00"/>
    <numFmt numFmtId="169" formatCode="0.0\ &quot;%&quot;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1"/>
      <color rgb="FFFF0000"/>
      <name val="Arial"/>
      <family val="2"/>
    </font>
    <font>
      <b/>
      <i/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vertAlign val="superscript"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Berlin Sans FB Demi"/>
      <family val="2"/>
    </font>
    <font>
      <b/>
      <sz val="14"/>
      <color theme="1"/>
      <name val="Berlin Sans FB Demi"/>
      <family val="2"/>
    </font>
    <font>
      <b/>
      <sz val="9"/>
      <color indexed="81"/>
      <name val="Tahoma"/>
      <family val="2"/>
    </font>
    <font>
      <b/>
      <sz val="10"/>
      <color theme="1"/>
      <name val="Agency FB"/>
      <family val="2"/>
    </font>
    <font>
      <b/>
      <sz val="9"/>
      <color theme="1"/>
      <name val="Agency FB"/>
      <family val="2"/>
    </font>
    <font>
      <b/>
      <sz val="10"/>
      <color theme="1"/>
      <name val="Berlin Sans FB Demi"/>
      <family val="2"/>
    </font>
    <font>
      <b/>
      <sz val="9"/>
      <color theme="0" tint="-0.34998626667073579"/>
      <name val="Agency FB"/>
      <family val="2"/>
    </font>
    <font>
      <b/>
      <sz val="11"/>
      <color theme="1"/>
      <name val="Agency FB"/>
      <family val="2"/>
    </font>
    <font>
      <b/>
      <sz val="8"/>
      <color theme="1"/>
      <name val="Agency FB"/>
      <family val="2"/>
    </font>
    <font>
      <b/>
      <sz val="9"/>
      <color indexed="81"/>
      <name val="Tahoma"/>
      <charset val="1"/>
    </font>
    <font>
      <sz val="22"/>
      <color theme="1"/>
      <name val="Berlin Sans FB Demi"/>
      <family val="2"/>
    </font>
    <font>
      <b/>
      <sz val="7.5"/>
      <color theme="1"/>
      <name val="Agency FB"/>
      <family val="2"/>
    </font>
    <font>
      <sz val="7.5"/>
      <color theme="1"/>
      <name val="Agency FB"/>
      <family val="2"/>
    </font>
    <font>
      <b/>
      <sz val="9"/>
      <color theme="1"/>
      <name val="Berlin Sans FB Demi"/>
      <family val="2"/>
    </font>
    <font>
      <b/>
      <sz val="9"/>
      <color theme="1"/>
      <name val="Arial Narrow"/>
      <family val="2"/>
    </font>
    <font>
      <b/>
      <sz val="10"/>
      <color theme="1"/>
      <name val="Aharon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43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7" fillId="4" borderId="4" xfId="0" applyFont="1" applyFill="1" applyBorder="1"/>
    <xf numFmtId="0" fontId="8" fillId="8" borderId="1" xfId="0" applyFont="1" applyFill="1" applyBorder="1" applyAlignment="1">
      <alignment horizontal="justify" vertical="center"/>
    </xf>
    <xf numFmtId="0" fontId="1" fillId="9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justify" vertical="center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2"/>
    </xf>
    <xf numFmtId="0" fontId="0" fillId="9" borderId="1" xfId="0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vertical="center" indent="2"/>
    </xf>
    <xf numFmtId="0" fontId="13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vertical="center" wrapText="1"/>
    </xf>
    <xf numFmtId="0" fontId="10" fillId="14" borderId="6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167" fontId="10" fillId="14" borderId="1" xfId="0" applyNumberFormat="1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4" fontId="11" fillId="17" borderId="1" xfId="0" applyNumberFormat="1" applyFont="1" applyFill="1" applyBorder="1" applyAlignment="1">
      <alignment horizontal="left" vertical="center" wrapText="1"/>
    </xf>
    <xf numFmtId="4" fontId="19" fillId="17" borderId="1" xfId="0" applyNumberFormat="1" applyFont="1" applyFill="1" applyBorder="1" applyAlignment="1">
      <alignment horizontal="center" vertical="center" wrapText="1"/>
    </xf>
    <xf numFmtId="167" fontId="11" fillId="17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4" fontId="20" fillId="17" borderId="1" xfId="0" applyNumberFormat="1" applyFont="1" applyFill="1" applyBorder="1" applyAlignment="1">
      <alignment horizontal="center" vertical="center" wrapText="1"/>
    </xf>
    <xf numFmtId="4" fontId="21" fillId="17" borderId="1" xfId="0" applyNumberFormat="1" applyFont="1" applyFill="1" applyBorder="1" applyAlignment="1">
      <alignment vertical="center" wrapText="1"/>
    </xf>
    <xf numFmtId="4" fontId="11" fillId="17" borderId="1" xfId="0" applyNumberFormat="1" applyFont="1" applyFill="1" applyBorder="1" applyAlignment="1">
      <alignment vertical="center" wrapText="1"/>
    </xf>
    <xf numFmtId="0" fontId="10" fillId="15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167" fontId="21" fillId="17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6" fillId="15" borderId="1" xfId="0" applyNumberFormat="1" applyFont="1" applyFill="1" applyBorder="1" applyAlignment="1">
      <alignment vertical="center" wrapText="1"/>
    </xf>
    <xf numFmtId="4" fontId="11" fillId="16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10" borderId="1" xfId="0" applyFont="1" applyFill="1" applyBorder="1" applyAlignment="1">
      <alignment horizontal="left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10" fillId="14" borderId="0" xfId="0" applyFont="1" applyFill="1" applyAlignment="1">
      <alignment horizontal="left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167" fontId="15" fillId="14" borderId="1" xfId="0" applyNumberFormat="1" applyFont="1" applyFill="1" applyBorder="1" applyAlignment="1">
      <alignment horizontal="center" vertical="center" wrapText="1"/>
    </xf>
    <xf numFmtId="167" fontId="23" fillId="14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167" fontId="11" fillId="3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4" fillId="14" borderId="1" xfId="0" applyFont="1" applyFill="1" applyBorder="1" applyAlignment="1">
      <alignment horizontal="left" vertical="center" wrapText="1"/>
    </xf>
    <xf numFmtId="0" fontId="10" fillId="13" borderId="6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13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center" vertical="center" wrapText="1"/>
    </xf>
    <xf numFmtId="4" fontId="3" fillId="1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10" fillId="15" borderId="1" xfId="0" applyFont="1" applyFill="1" applyBorder="1" applyAlignment="1">
      <alignment vertical="center" wrapText="1"/>
    </xf>
    <xf numFmtId="0" fontId="10" fillId="15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3" fillId="11" borderId="6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8" fillId="17" borderId="6" xfId="0" applyFont="1" applyFill="1" applyBorder="1" applyAlignment="1">
      <alignment vertical="center" wrapText="1"/>
    </xf>
    <xf numFmtId="0" fontId="11" fillId="17" borderId="6" xfId="0" applyFont="1" applyFill="1" applyBorder="1" applyAlignment="1">
      <alignment vertical="center" wrapText="1"/>
    </xf>
    <xf numFmtId="4" fontId="11" fillId="17" borderId="6" xfId="0" applyNumberFormat="1" applyFont="1" applyFill="1" applyBorder="1" applyAlignment="1">
      <alignment vertical="center" wrapText="1"/>
    </xf>
    <xf numFmtId="0" fontId="24" fillId="14" borderId="6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vertical="center" wrapText="1"/>
    </xf>
    <xf numFmtId="0" fontId="13" fillId="11" borderId="2" xfId="0" applyFont="1" applyFill="1" applyBorder="1" applyAlignment="1">
      <alignment vertical="center" wrapText="1"/>
    </xf>
    <xf numFmtId="0" fontId="13" fillId="11" borderId="7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3" fillId="11" borderId="8" xfId="0" applyFont="1" applyFill="1" applyBorder="1" applyAlignment="1">
      <alignment vertical="center" wrapText="1"/>
    </xf>
    <xf numFmtId="0" fontId="13" fillId="11" borderId="9" xfId="0" applyFont="1" applyFill="1" applyBorder="1" applyAlignment="1">
      <alignment vertical="center" wrapText="1"/>
    </xf>
    <xf numFmtId="0" fontId="13" fillId="11" borderId="5" xfId="0" applyFont="1" applyFill="1" applyBorder="1" applyAlignment="1">
      <alignment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4" fontId="18" fillId="0" borderId="0" xfId="0" applyNumberFormat="1" applyFont="1" applyFill="1" applyAlignment="1">
      <alignment horizontal="center"/>
    </xf>
    <xf numFmtId="4" fontId="18" fillId="0" borderId="0" xfId="0" applyNumberFormat="1" applyFont="1" applyFill="1" applyAlignment="1">
      <alignment horizontal="right"/>
    </xf>
    <xf numFmtId="0" fontId="24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8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/>
    <xf numFmtId="3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8" fillId="0" borderId="1" xfId="17" applyFont="1" applyFill="1" applyBorder="1" applyAlignment="1">
      <alignment horizontal="left" vertical="justify" wrapText="1"/>
    </xf>
    <xf numFmtId="0" fontId="18" fillId="0" borderId="1" xfId="17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wrapText="1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0" fillId="0" borderId="1" xfId="0" applyFont="1" applyFill="1" applyBorder="1"/>
    <xf numFmtId="4" fontId="0" fillId="0" borderId="1" xfId="0" applyNumberFormat="1" applyFont="1" applyFill="1" applyBorder="1"/>
    <xf numFmtId="0" fontId="3" fillId="0" borderId="1" xfId="2" applyFont="1" applyFill="1" applyBorder="1" applyAlignment="1">
      <alignment horizontal="justify" vertical="center"/>
    </xf>
    <xf numFmtId="0" fontId="29" fillId="0" borderId="1" xfId="2" applyFont="1" applyFill="1" applyBorder="1" applyAlignment="1">
      <alignment horizontal="justify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168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quotePrefix="1" applyFont="1" applyFill="1" applyBorder="1" applyAlignment="1">
      <alignment horizontal="center" vertical="center"/>
    </xf>
    <xf numFmtId="0" fontId="34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5" fillId="0" borderId="1" xfId="18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3" fillId="0" borderId="1" xfId="18" applyFont="1" applyFill="1" applyBorder="1" applyAlignment="1">
      <alignment horizontal="center" vertical="center" wrapText="1"/>
    </xf>
    <xf numFmtId="0" fontId="32" fillId="0" borderId="1" xfId="18" applyFont="1" applyFill="1" applyBorder="1" applyAlignment="1">
      <alignment horizontal="left" vertical="center" wrapText="1"/>
    </xf>
    <xf numFmtId="0" fontId="32" fillId="0" borderId="1" xfId="18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vertical="center" wrapText="1"/>
    </xf>
    <xf numFmtId="0" fontId="18" fillId="0" borderId="1" xfId="18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Fill="1" applyBorder="1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right" vertical="top"/>
    </xf>
    <xf numFmtId="4" fontId="0" fillId="0" borderId="0" xfId="0" applyNumberFormat="1" applyFill="1"/>
    <xf numFmtId="3" fontId="0" fillId="0" borderId="0" xfId="0" applyNumberFormat="1" applyFill="1"/>
    <xf numFmtId="0" fontId="24" fillId="0" borderId="0" xfId="0" applyFont="1" applyFill="1" applyAlignment="1"/>
    <xf numFmtId="0" fontId="24" fillId="18" borderId="1" xfId="0" applyFont="1" applyFill="1" applyBorder="1" applyAlignment="1">
      <alignment horizontal="center" vertical="center"/>
    </xf>
    <xf numFmtId="164" fontId="24" fillId="0" borderId="1" xfId="1" applyFont="1" applyFill="1" applyBorder="1" applyAlignment="1">
      <alignment horizontal="center" vertical="center"/>
    </xf>
    <xf numFmtId="0" fontId="24" fillId="15" borderId="0" xfId="0" applyFont="1" applyFill="1" applyAlignment="1"/>
    <xf numFmtId="164" fontId="24" fillId="15" borderId="1" xfId="1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/>
    </xf>
    <xf numFmtId="4" fontId="19" fillId="15" borderId="1" xfId="0" applyNumberFormat="1" applyFont="1" applyFill="1" applyBorder="1" applyAlignment="1">
      <alignment horizontal="right" vertical="center" wrapText="1"/>
    </xf>
    <xf numFmtId="4" fontId="3" fillId="15" borderId="1" xfId="0" applyNumberFormat="1" applyFont="1" applyFill="1" applyBorder="1" applyAlignment="1">
      <alignment horizontal="right" vertical="center" wrapText="1"/>
    </xf>
    <xf numFmtId="4" fontId="3" fillId="15" borderId="1" xfId="18" applyNumberFormat="1" applyFont="1" applyFill="1" applyBorder="1" applyAlignment="1">
      <alignment horizontal="right" vertical="center" wrapText="1"/>
    </xf>
    <xf numFmtId="4" fontId="3" fillId="15" borderId="1" xfId="0" applyNumberFormat="1" applyFont="1" applyFill="1" applyBorder="1" applyAlignment="1">
      <alignment horizontal="center" vertical="center" wrapText="1"/>
    </xf>
    <xf numFmtId="4" fontId="0" fillId="15" borderId="0" xfId="0" applyNumberFormat="1" applyFill="1"/>
    <xf numFmtId="0" fontId="37" fillId="0" borderId="1" xfId="0" applyFont="1" applyFill="1" applyBorder="1" applyAlignment="1">
      <alignment horizontal="left" vertical="center" wrapText="1"/>
    </xf>
    <xf numFmtId="4" fontId="3" fillId="15" borderId="1" xfId="1" applyNumberFormat="1" applyFont="1" applyFill="1" applyBorder="1" applyAlignment="1">
      <alignment horizontal="right" vertical="center" wrapText="1"/>
    </xf>
    <xf numFmtId="4" fontId="19" fillId="15" borderId="1" xfId="16" applyNumberFormat="1" applyFont="1" applyFill="1" applyBorder="1" applyAlignment="1">
      <alignment horizontal="right" vertical="center"/>
    </xf>
    <xf numFmtId="4" fontId="3" fillId="15" borderId="1" xfId="2" applyNumberFormat="1" applyFont="1" applyFill="1" applyBorder="1" applyAlignment="1">
      <alignment vertical="center"/>
    </xf>
    <xf numFmtId="4" fontId="3" fillId="15" borderId="1" xfId="1" applyNumberFormat="1" applyFont="1" applyFill="1" applyBorder="1" applyAlignment="1">
      <alignment vertical="center"/>
    </xf>
    <xf numFmtId="4" fontId="3" fillId="15" borderId="1" xfId="8" applyNumberFormat="1" applyFont="1" applyFill="1" applyBorder="1" applyAlignment="1">
      <alignment vertical="center"/>
    </xf>
    <xf numFmtId="4" fontId="32" fillId="15" borderId="1" xfId="18" applyNumberFormat="1" applyFont="1" applyFill="1" applyBorder="1"/>
    <xf numFmtId="4" fontId="32" fillId="15" borderId="1" xfId="1" applyNumberFormat="1" applyFont="1" applyFill="1" applyBorder="1"/>
    <xf numFmtId="4" fontId="31" fillId="15" borderId="1" xfId="0" applyNumberFormat="1" applyFont="1" applyFill="1" applyBorder="1" applyAlignment="1">
      <alignment horizontal="center" wrapText="1"/>
    </xf>
    <xf numFmtId="4" fontId="31" fillId="15" borderId="1" xfId="0" applyNumberFormat="1" applyFont="1" applyFill="1" applyBorder="1" applyAlignment="1">
      <alignment horizontal="center" vertical="center" wrapText="1"/>
    </xf>
    <xf numFmtId="4" fontId="3" fillId="15" borderId="1" xfId="8" applyNumberFormat="1" applyFont="1" applyFill="1" applyBorder="1" applyAlignment="1">
      <alignment horizontal="right" vertical="center"/>
    </xf>
    <xf numFmtId="4" fontId="19" fillId="15" borderId="1" xfId="1" applyNumberFormat="1" applyFont="1" applyFill="1" applyBorder="1" applyAlignment="1">
      <alignment horizontal="center"/>
    </xf>
    <xf numFmtId="4" fontId="29" fillId="15" borderId="1" xfId="2" applyNumberFormat="1" applyFont="1" applyFill="1" applyBorder="1" applyAlignment="1">
      <alignment vertical="center"/>
    </xf>
    <xf numFmtId="4" fontId="3" fillId="15" borderId="1" xfId="2" applyNumberFormat="1" applyFont="1" applyFill="1" applyBorder="1" applyAlignment="1">
      <alignment horizontal="right" vertical="center"/>
    </xf>
    <xf numFmtId="4" fontId="3" fillId="15" borderId="1" xfId="0" applyNumberFormat="1" applyFont="1" applyFill="1" applyBorder="1" applyAlignment="1">
      <alignment horizontal="center" wrapText="1"/>
    </xf>
    <xf numFmtId="164" fontId="19" fillId="15" borderId="1" xfId="1" applyFont="1" applyFill="1" applyBorder="1" applyAlignment="1">
      <alignment horizontal="right"/>
    </xf>
    <xf numFmtId="4" fontId="3" fillId="15" borderId="1" xfId="0" applyNumberFormat="1" applyFont="1" applyFill="1" applyBorder="1"/>
    <xf numFmtId="4" fontId="18" fillId="15" borderId="1" xfId="0" applyNumberFormat="1" applyFont="1" applyFill="1" applyBorder="1" applyAlignment="1">
      <alignment horizontal="right" vertical="center" wrapText="1"/>
    </xf>
    <xf numFmtId="4" fontId="0" fillId="15" borderId="1" xfId="1" applyNumberFormat="1" applyFont="1" applyFill="1" applyBorder="1" applyAlignment="1">
      <alignment horizontal="right"/>
    </xf>
    <xf numFmtId="4" fontId="3" fillId="15" borderId="1" xfId="1" applyNumberFormat="1" applyFont="1" applyFill="1" applyBorder="1" applyAlignment="1">
      <alignment horizontal="center" vertical="center" wrapText="1"/>
    </xf>
    <xf numFmtId="4" fontId="19" fillId="15" borderId="1" xfId="16" applyNumberFormat="1" applyFont="1" applyFill="1" applyBorder="1" applyAlignment="1">
      <alignment horizontal="right"/>
    </xf>
    <xf numFmtId="4" fontId="19" fillId="15" borderId="1" xfId="0" applyNumberFormat="1" applyFont="1" applyFill="1" applyBorder="1" applyAlignment="1">
      <alignment horizontal="center" vertical="center" wrapText="1"/>
    </xf>
    <xf numFmtId="4" fontId="0" fillId="15" borderId="1" xfId="1" applyNumberFormat="1" applyFont="1" applyFill="1" applyBorder="1"/>
    <xf numFmtId="4" fontId="19" fillId="15" borderId="1" xfId="0" applyNumberFormat="1" applyFont="1" applyFill="1" applyBorder="1" applyAlignment="1">
      <alignment horizontal="right"/>
    </xf>
    <xf numFmtId="4" fontId="19" fillId="15" borderId="1" xfId="1" applyNumberFormat="1" applyFont="1" applyFill="1" applyBorder="1" applyAlignment="1">
      <alignment horizontal="right" vertical="center" wrapText="1"/>
    </xf>
    <xf numFmtId="2" fontId="11" fillId="15" borderId="1" xfId="0" applyNumberFormat="1" applyFont="1" applyFill="1" applyBorder="1" applyAlignment="1">
      <alignment horizontal="right"/>
    </xf>
    <xf numFmtId="4" fontId="18" fillId="15" borderId="1" xfId="16" applyNumberFormat="1" applyFont="1" applyFill="1" applyBorder="1" applyAlignment="1">
      <alignment horizontal="right" vertical="center" wrapText="1"/>
    </xf>
    <xf numFmtId="4" fontId="0" fillId="15" borderId="1" xfId="1" applyNumberFormat="1" applyFont="1" applyFill="1" applyBorder="1" applyAlignment="1">
      <alignment horizontal="center" vertical="center"/>
    </xf>
    <xf numFmtId="4" fontId="35" fillId="15" borderId="1" xfId="18" applyNumberFormat="1" applyFont="1" applyFill="1" applyBorder="1"/>
    <xf numFmtId="4" fontId="32" fillId="15" borderId="1" xfId="0" applyNumberFormat="1" applyFont="1" applyFill="1" applyBorder="1" applyAlignment="1">
      <alignment horizontal="right" vertical="center" wrapText="1"/>
    </xf>
    <xf numFmtId="4" fontId="19" fillId="15" borderId="1" xfId="16" applyNumberFormat="1" applyFont="1" applyFill="1" applyBorder="1" applyAlignment="1">
      <alignment horizontal="right" vertical="center" wrapText="1"/>
    </xf>
    <xf numFmtId="0" fontId="6" fillId="0" borderId="1" xfId="0" applyFont="1" applyFill="1" applyBorder="1"/>
    <xf numFmtId="0" fontId="21" fillId="0" borderId="1" xfId="0" applyFont="1" applyFill="1" applyBorder="1"/>
    <xf numFmtId="0" fontId="3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/>
    <xf numFmtId="0" fontId="6" fillId="0" borderId="0" xfId="0" applyFont="1" applyFill="1"/>
    <xf numFmtId="0" fontId="21" fillId="0" borderId="1" xfId="0" applyFont="1" applyFill="1" applyBorder="1" applyAlignment="1">
      <alignment horizontal="left"/>
    </xf>
    <xf numFmtId="0" fontId="37" fillId="0" borderId="1" xfId="2" applyFont="1" applyFill="1" applyBorder="1" applyAlignment="1">
      <alignment horizontal="center" vertical="center"/>
    </xf>
    <xf numFmtId="4" fontId="37" fillId="15" borderId="1" xfId="1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horizontal="right"/>
    </xf>
    <xf numFmtId="0" fontId="37" fillId="0" borderId="1" xfId="0" applyFont="1" applyFill="1" applyBorder="1" applyAlignment="1">
      <alignment horizontal="center" vertical="center" wrapText="1"/>
    </xf>
    <xf numFmtId="4" fontId="37" fillId="15" borderId="1" xfId="0" applyNumberFormat="1" applyFont="1" applyFill="1" applyBorder="1" applyAlignment="1">
      <alignment horizontal="right" vertical="center" wrapText="1"/>
    </xf>
    <xf numFmtId="4" fontId="31" fillId="15" borderId="1" xfId="0" applyNumberFormat="1" applyFont="1" applyFill="1" applyBorder="1" applyAlignment="1">
      <alignment horizontal="righ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13" fillId="14" borderId="6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left" vertical="center" wrapText="1"/>
    </xf>
    <xf numFmtId="0" fontId="13" fillId="14" borderId="0" xfId="0" applyFont="1" applyFill="1" applyAlignment="1">
      <alignment horizontal="left" vertical="center" wrapText="1"/>
    </xf>
    <xf numFmtId="0" fontId="39" fillId="14" borderId="6" xfId="0" applyFont="1" applyFill="1" applyBorder="1" applyAlignment="1">
      <alignment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left" vertical="center" wrapText="1"/>
    </xf>
    <xf numFmtId="0" fontId="39" fillId="14" borderId="0" xfId="0" applyFont="1" applyFill="1" applyBorder="1" applyAlignment="1">
      <alignment vertical="center" wrapText="1"/>
    </xf>
    <xf numFmtId="0" fontId="40" fillId="17" borderId="5" xfId="0" applyFont="1" applyFill="1" applyBorder="1" applyAlignment="1">
      <alignment vertical="center" wrapText="1"/>
    </xf>
    <xf numFmtId="4" fontId="40" fillId="0" borderId="3" xfId="0" applyNumberFormat="1" applyFont="1" applyBorder="1" applyAlignment="1">
      <alignment horizontal="left" vertical="center" wrapText="1"/>
    </xf>
    <xf numFmtId="4" fontId="40" fillId="17" borderId="3" xfId="0" applyNumberFormat="1" applyFont="1" applyFill="1" applyBorder="1" applyAlignment="1">
      <alignment vertical="center" wrapText="1"/>
    </xf>
    <xf numFmtId="4" fontId="40" fillId="17" borderId="5" xfId="0" applyNumberFormat="1" applyFont="1" applyFill="1" applyBorder="1" applyAlignment="1">
      <alignment vertical="center" wrapText="1"/>
    </xf>
    <xf numFmtId="4" fontId="40" fillId="0" borderId="5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9" fillId="14" borderId="4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vertical="center" wrapText="1"/>
    </xf>
    <xf numFmtId="0" fontId="40" fillId="3" borderId="5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2" fillId="2" borderId="4" xfId="0" applyFont="1" applyFill="1" applyBorder="1"/>
    <xf numFmtId="0" fontId="27" fillId="0" borderId="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0" fillId="0" borderId="0" xfId="0" applyAlignment="1"/>
    <xf numFmtId="0" fontId="47" fillId="6" borderId="1" xfId="0" applyFont="1" applyFill="1" applyBorder="1" applyAlignment="1">
      <alignment horizontal="center" vertical="center"/>
    </xf>
    <xf numFmtId="0" fontId="50" fillId="19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9" fontId="48" fillId="3" borderId="1" xfId="0" applyNumberFormat="1" applyFont="1" applyFill="1" applyBorder="1" applyAlignment="1">
      <alignment horizontal="center" vertical="center"/>
    </xf>
    <xf numFmtId="0" fontId="48" fillId="18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left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4" fontId="11" fillId="17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18" borderId="10" xfId="0" applyFont="1" applyFill="1" applyBorder="1" applyAlignment="1" applyProtection="1">
      <alignment horizontal="center"/>
      <protection locked="0"/>
    </xf>
    <xf numFmtId="0" fontId="16" fillId="18" borderId="3" xfId="0" applyFont="1" applyFill="1" applyBorder="1" applyAlignment="1" applyProtection="1">
      <alignment horizontal="center"/>
      <protection locked="0"/>
    </xf>
    <xf numFmtId="0" fontId="16" fillId="18" borderId="11" xfId="0" applyFont="1" applyFill="1" applyBorder="1" applyAlignment="1" applyProtection="1">
      <alignment horizontal="center"/>
      <protection locked="0"/>
    </xf>
    <xf numFmtId="0" fontId="49" fillId="6" borderId="10" xfId="0" applyFont="1" applyFill="1" applyBorder="1" applyAlignment="1">
      <alignment horizontal="left" vertical="center"/>
    </xf>
    <xf numFmtId="0" fontId="49" fillId="6" borderId="3" xfId="0" applyFont="1" applyFill="1" applyBorder="1" applyAlignment="1">
      <alignment horizontal="left" vertical="center"/>
    </xf>
    <xf numFmtId="0" fontId="49" fillId="6" borderId="1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4" fillId="7" borderId="0" xfId="0" applyFont="1" applyFill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left" vertical="center" wrapText="1"/>
    </xf>
    <xf numFmtId="0" fontId="49" fillId="6" borderId="3" xfId="0" applyFont="1" applyFill="1" applyBorder="1" applyAlignment="1">
      <alignment horizontal="left" vertical="center" wrapText="1"/>
    </xf>
    <xf numFmtId="0" fontId="49" fillId="6" borderId="11" xfId="0" applyFont="1" applyFill="1" applyBorder="1" applyAlignment="1">
      <alignment horizontal="left" vertical="center" wrapText="1"/>
    </xf>
    <xf numFmtId="0" fontId="45" fillId="7" borderId="0" xfId="0" applyFont="1" applyFill="1" applyAlignment="1">
      <alignment horizontal="center" vertical="center" wrapText="1"/>
    </xf>
    <xf numFmtId="0" fontId="48" fillId="18" borderId="8" xfId="0" applyFont="1" applyFill="1" applyBorder="1" applyAlignment="1" applyProtection="1">
      <alignment horizontal="center" vertical="center" wrapText="1"/>
      <protection locked="0"/>
    </xf>
    <xf numFmtId="0" fontId="48" fillId="18" borderId="5" xfId="0" applyFont="1" applyFill="1" applyBorder="1" applyAlignment="1" applyProtection="1">
      <alignment horizontal="center" vertical="center" wrapText="1"/>
      <protection locked="0"/>
    </xf>
    <xf numFmtId="0" fontId="48" fillId="18" borderId="9" xfId="0" applyFont="1" applyFill="1" applyBorder="1" applyAlignment="1" applyProtection="1">
      <alignment horizontal="center" vertical="center" wrapText="1"/>
      <protection locked="0"/>
    </xf>
    <xf numFmtId="0" fontId="48" fillId="18" borderId="12" xfId="0" applyFont="1" applyFill="1" applyBorder="1" applyAlignment="1" applyProtection="1">
      <alignment horizontal="center" vertical="center" wrapText="1"/>
      <protection locked="0"/>
    </xf>
    <xf numFmtId="0" fontId="48" fillId="18" borderId="4" xfId="0" applyFont="1" applyFill="1" applyBorder="1" applyAlignment="1" applyProtection="1">
      <alignment horizontal="center" vertical="center" wrapText="1"/>
      <protection locked="0"/>
    </xf>
    <xf numFmtId="0" fontId="48" fillId="18" borderId="13" xfId="0" applyFont="1" applyFill="1" applyBorder="1" applyAlignment="1" applyProtection="1">
      <alignment horizontal="center" vertical="center" wrapText="1"/>
      <protection locked="0"/>
    </xf>
    <xf numFmtId="0" fontId="1" fillId="18" borderId="6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48" fillId="18" borderId="6" xfId="0" applyFont="1" applyFill="1" applyBorder="1" applyAlignment="1" applyProtection="1">
      <alignment horizontal="center" vertical="center" wrapText="1"/>
      <protection locked="0"/>
    </xf>
    <xf numFmtId="0" fontId="48" fillId="18" borderId="2" xfId="0" applyFont="1" applyFill="1" applyBorder="1" applyAlignment="1" applyProtection="1">
      <alignment horizontal="center" vertical="center" wrapText="1"/>
      <protection locked="0"/>
    </xf>
    <xf numFmtId="0" fontId="47" fillId="6" borderId="8" xfId="0" applyFont="1" applyFill="1" applyBorder="1" applyAlignment="1">
      <alignment horizontal="center" vertical="center" wrapText="1"/>
    </xf>
    <xf numFmtId="0" fontId="47" fillId="6" borderId="9" xfId="0" applyFont="1" applyFill="1" applyBorder="1" applyAlignment="1">
      <alignment horizontal="center" vertical="center" wrapText="1"/>
    </xf>
    <xf numFmtId="0" fontId="47" fillId="6" borderId="14" xfId="0" applyFont="1" applyFill="1" applyBorder="1" applyAlignment="1">
      <alignment horizontal="center" vertical="center" wrapText="1"/>
    </xf>
    <xf numFmtId="0" fontId="47" fillId="6" borderId="15" xfId="0" applyFont="1" applyFill="1" applyBorder="1" applyAlignment="1">
      <alignment horizontal="center" vertical="center" wrapText="1"/>
    </xf>
    <xf numFmtId="0" fontId="47" fillId="6" borderId="12" xfId="0" applyFont="1" applyFill="1" applyBorder="1" applyAlignment="1">
      <alignment horizontal="center" vertical="center" wrapText="1"/>
    </xf>
    <xf numFmtId="0" fontId="47" fillId="6" borderId="13" xfId="0" applyFont="1" applyFill="1" applyBorder="1" applyAlignment="1">
      <alignment horizontal="center" vertical="center" wrapText="1"/>
    </xf>
    <xf numFmtId="3" fontId="48" fillId="18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3" borderId="1" xfId="0" applyNumberFormat="1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48" fillId="14" borderId="8" xfId="0" applyFont="1" applyFill="1" applyBorder="1" applyAlignment="1" applyProtection="1">
      <alignment horizontal="center" vertical="center" wrapText="1"/>
      <protection locked="0"/>
    </xf>
    <xf numFmtId="0" fontId="48" fillId="14" borderId="5" xfId="0" applyFont="1" applyFill="1" applyBorder="1" applyAlignment="1" applyProtection="1">
      <alignment horizontal="center" vertical="center" wrapText="1"/>
      <protection locked="0"/>
    </xf>
    <xf numFmtId="0" fontId="48" fillId="14" borderId="9" xfId="0" applyFont="1" applyFill="1" applyBorder="1" applyAlignment="1" applyProtection="1">
      <alignment horizontal="center" vertical="center" wrapText="1"/>
      <protection locked="0"/>
    </xf>
    <xf numFmtId="0" fontId="48" fillId="14" borderId="6" xfId="0" applyFont="1" applyFill="1" applyBorder="1" applyAlignment="1" applyProtection="1">
      <alignment horizontal="center" vertical="center" wrapText="1"/>
      <protection locked="0"/>
    </xf>
    <xf numFmtId="3" fontId="48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4" borderId="2" xfId="0" applyFont="1" applyFill="1" applyBorder="1" applyAlignment="1">
      <alignment horizontal="center" vertical="center"/>
    </xf>
    <xf numFmtId="0" fontId="48" fillId="14" borderId="12" xfId="0" applyFont="1" applyFill="1" applyBorder="1" applyAlignment="1" applyProtection="1">
      <alignment horizontal="center" vertical="center" wrapText="1"/>
      <protection locked="0"/>
    </xf>
    <xf numFmtId="0" fontId="48" fillId="14" borderId="4" xfId="0" applyFont="1" applyFill="1" applyBorder="1" applyAlignment="1" applyProtection="1">
      <alignment horizontal="center" vertical="center" wrapText="1"/>
      <protection locked="0"/>
    </xf>
    <xf numFmtId="0" fontId="48" fillId="14" borderId="13" xfId="0" applyFont="1" applyFill="1" applyBorder="1" applyAlignment="1" applyProtection="1">
      <alignment horizontal="center" vertical="center" wrapText="1"/>
      <protection locked="0"/>
    </xf>
    <xf numFmtId="0" fontId="48" fillId="14" borderId="2" xfId="0" applyFont="1" applyFill="1" applyBorder="1" applyAlignment="1" applyProtection="1">
      <alignment horizontal="center" vertical="center" wrapText="1"/>
      <protection locked="0"/>
    </xf>
    <xf numFmtId="0" fontId="48" fillId="14" borderId="1" xfId="0" applyFont="1" applyFill="1" applyBorder="1" applyAlignment="1" applyProtection="1">
      <alignment horizontal="center" vertical="center"/>
      <protection locked="0"/>
    </xf>
    <xf numFmtId="0" fontId="52" fillId="0" borderId="1" xfId="0" applyFont="1" applyFill="1" applyBorder="1" applyAlignment="1">
      <alignment vertical="center" wrapText="1"/>
    </xf>
    <xf numFmtId="0" fontId="55" fillId="18" borderId="1" xfId="0" applyFont="1" applyFill="1" applyBorder="1" applyAlignment="1" applyProtection="1">
      <alignment vertical="center" wrapText="1"/>
      <protection locked="0"/>
    </xf>
    <xf numFmtId="0" fontId="56" fillId="20" borderId="1" xfId="0" applyFont="1" applyFill="1" applyBorder="1" applyAlignment="1" applyProtection="1">
      <alignment vertical="center" wrapText="1"/>
      <protection locked="0"/>
    </xf>
    <xf numFmtId="3" fontId="48" fillId="18" borderId="1" xfId="0" applyNumberFormat="1" applyFont="1" applyFill="1" applyBorder="1" applyAlignment="1" applyProtection="1">
      <alignment horizontal="center" vertical="center"/>
      <protection locked="0"/>
    </xf>
    <xf numFmtId="3" fontId="48" fillId="14" borderId="1" xfId="0" applyNumberFormat="1" applyFont="1" applyFill="1" applyBorder="1" applyAlignment="1" applyProtection="1">
      <alignment horizontal="center" vertical="center"/>
      <protection locked="0"/>
    </xf>
    <xf numFmtId="0" fontId="48" fillId="18" borderId="1" xfId="0" applyFont="1" applyFill="1" applyBorder="1" applyAlignment="1" applyProtection="1">
      <alignment horizontal="center" vertical="center" wrapText="1"/>
    </xf>
    <xf numFmtId="0" fontId="48" fillId="14" borderId="1" xfId="0" applyFont="1" applyFill="1" applyBorder="1" applyAlignment="1" applyProtection="1">
      <alignment horizontal="center" vertical="center" wrapText="1"/>
    </xf>
    <xf numFmtId="0" fontId="57" fillId="6" borderId="10" xfId="0" applyFont="1" applyFill="1" applyBorder="1" applyAlignment="1">
      <alignment horizontal="center" vertical="center"/>
    </xf>
    <xf numFmtId="0" fontId="57" fillId="6" borderId="3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 vertical="center"/>
    </xf>
    <xf numFmtId="0" fontId="59" fillId="6" borderId="1" xfId="0" applyFont="1" applyFill="1" applyBorder="1" applyAlignment="1">
      <alignment horizontal="center" vertical="center" wrapText="1"/>
    </xf>
  </cellXfs>
  <cellStyles count="20">
    <cellStyle name="Excel Built-in Normal" xfId="18" xr:uid="{00000000-0005-0000-0000-000000000000}"/>
    <cellStyle name="Hipervínculo 2" xfId="19" xr:uid="{00000000-0005-0000-0000-000001000000}"/>
    <cellStyle name="Hyperlink" xfId="5" xr:uid="{00000000-0005-0000-0000-000002000000}"/>
    <cellStyle name="Millares" xfId="1" builtinId="3"/>
    <cellStyle name="Millares 2" xfId="6" xr:uid="{00000000-0005-0000-0000-000004000000}"/>
    <cellStyle name="Millares 2 2" xfId="7" xr:uid="{00000000-0005-0000-0000-000005000000}"/>
    <cellStyle name="Millares 2 3" xfId="16" xr:uid="{00000000-0005-0000-0000-000006000000}"/>
    <cellStyle name="Millares 3" xfId="8" xr:uid="{00000000-0005-0000-0000-000007000000}"/>
    <cellStyle name="Normal" xfId="0" builtinId="0"/>
    <cellStyle name="Normal 2" xfId="3" xr:uid="{00000000-0005-0000-0000-000009000000}"/>
    <cellStyle name="Normal 2 2" xfId="9" xr:uid="{00000000-0005-0000-0000-00000A000000}"/>
    <cellStyle name="Normal 2 2 2" xfId="17" xr:uid="{00000000-0005-0000-0000-00000B000000}"/>
    <cellStyle name="Normal 2 3" xfId="2" xr:uid="{00000000-0005-0000-0000-00000C000000}"/>
    <cellStyle name="Normal 3" xfId="10" xr:uid="{00000000-0005-0000-0000-00000D000000}"/>
    <cellStyle name="Normal 4" xfId="11" xr:uid="{00000000-0005-0000-0000-00000E000000}"/>
    <cellStyle name="Normal 5" xfId="4" xr:uid="{00000000-0005-0000-0000-00000F000000}"/>
    <cellStyle name="Normal 5 2" xfId="12" xr:uid="{00000000-0005-0000-0000-000010000000}"/>
    <cellStyle name="Normal 6" xfId="13" xr:uid="{00000000-0005-0000-0000-000011000000}"/>
    <cellStyle name="Normal 6 2" xfId="14" xr:uid="{00000000-0005-0000-0000-000012000000}"/>
    <cellStyle name="Porcentual 2" xfId="15" xr:uid="{00000000-0005-0000-0000-000013000000}"/>
  </cellStyles>
  <dxfs count="79"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FFFF00"/>
        </patternFill>
      </fill>
    </dxf>
    <dxf>
      <alignment horizontal="left" vertical="center" textRotation="0" wrapText="0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9FF9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9FF9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9FF99"/>
      <color rgb="FFCCFFFF"/>
      <color rgb="FFCCFFCC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210507</xdr:colOff>
      <xdr:row>39</xdr:row>
      <xdr:rowOff>62682</xdr:rowOff>
    </xdr:from>
    <xdr:to>
      <xdr:col>4</xdr:col>
      <xdr:colOff>536611</xdr:colOff>
      <xdr:row>45</xdr:row>
      <xdr:rowOff>133350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10507" y="10206807"/>
          <a:ext cx="3459829" cy="1213668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900" b="1">
              <a:latin typeface="Arial" pitchFamily="34" charset="0"/>
              <a:cs typeface="Arial" pitchFamily="34" charset="0"/>
            </a:rPr>
            <a:t>ELABORADO</a:t>
          </a:r>
          <a:r>
            <a:rPr lang="es-PE" sz="900" b="1" baseline="0">
              <a:latin typeface="Arial" pitchFamily="34" charset="0"/>
              <a:cs typeface="Arial" pitchFamily="34" charset="0"/>
            </a:rPr>
            <a:t> POR:</a:t>
          </a: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s-PE" sz="2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Nombre:</a:t>
          </a:r>
        </a:p>
        <a:p>
          <a:pPr algn="l"/>
          <a:r>
            <a:rPr lang="es-PE" sz="2000" b="1" baseline="0">
              <a:solidFill>
                <a:schemeClr val="bg1">
                  <a:lumMod val="95000"/>
                </a:schemeClr>
              </a:solidFill>
              <a:latin typeface="Arial" pitchFamily="34" charset="0"/>
              <a:cs typeface="Arial" pitchFamily="34" charset="0"/>
            </a:rPr>
            <a:t>Sello:</a:t>
          </a:r>
          <a:endParaRPr lang="es-PE" sz="2000" b="1">
            <a:solidFill>
              <a:schemeClr val="bg1">
                <a:lumMod val="9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81287</xdr:colOff>
      <xdr:row>39</xdr:row>
      <xdr:rowOff>61058</xdr:rowOff>
    </xdr:from>
    <xdr:to>
      <xdr:col>20</xdr:col>
      <xdr:colOff>350922</xdr:colOff>
      <xdr:row>45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243837" y="10205183"/>
          <a:ext cx="3670060" cy="1224817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900" b="1">
              <a:latin typeface="Arial" pitchFamily="34" charset="0"/>
              <a:cs typeface="Arial" pitchFamily="34" charset="0"/>
            </a:rPr>
            <a:t>REVISADO</a:t>
          </a:r>
          <a:r>
            <a:rPr lang="es-PE" sz="900" b="1" baseline="0">
              <a:latin typeface="Arial" pitchFamily="34" charset="0"/>
              <a:cs typeface="Arial" pitchFamily="34" charset="0"/>
            </a:rPr>
            <a:t> POR:</a:t>
          </a: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r>
            <a:rPr lang="es-PE" sz="2000" b="1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Nombre:</a:t>
          </a:r>
          <a:endParaRPr lang="es-ES" sz="2000">
            <a:solidFill>
              <a:schemeClr val="bg1">
                <a:lumMod val="95000"/>
              </a:schemeClr>
            </a:solidFill>
            <a:effectLst/>
          </a:endParaRPr>
        </a:p>
        <a:p>
          <a:r>
            <a:rPr lang="es-PE" sz="2000" b="1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Sello:</a:t>
          </a:r>
          <a:endParaRPr lang="es-ES" sz="2000">
            <a:solidFill>
              <a:schemeClr val="bg1">
                <a:lumMod val="95000"/>
              </a:schemeClr>
            </a:solidFill>
            <a:effectLst/>
          </a:endParaRPr>
        </a:p>
        <a:p>
          <a:pPr algn="l"/>
          <a:endParaRPr lang="es-PE" sz="9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36556</xdr:colOff>
      <xdr:row>23</xdr:row>
      <xdr:rowOff>71449</xdr:rowOff>
    </xdr:from>
    <xdr:to>
      <xdr:col>3</xdr:col>
      <xdr:colOff>875942</xdr:colOff>
      <xdr:row>27</xdr:row>
      <xdr:rowOff>175847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6364" y="11794526"/>
          <a:ext cx="3975309" cy="866398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900" b="1">
              <a:latin typeface="Arial" pitchFamily="34" charset="0"/>
              <a:cs typeface="Arial" pitchFamily="34" charset="0"/>
            </a:rPr>
            <a:t>ELABORADO</a:t>
          </a:r>
          <a:r>
            <a:rPr lang="es-PE" sz="900" b="1" baseline="0">
              <a:latin typeface="Arial" pitchFamily="34" charset="0"/>
              <a:cs typeface="Arial" pitchFamily="34" charset="0"/>
            </a:rPr>
            <a:t> POR:</a:t>
          </a: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endParaRPr lang="es-PE" sz="9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s-PE" sz="2000" b="1" baseline="0">
              <a:solidFill>
                <a:schemeClr val="bg1">
                  <a:lumMod val="95000"/>
                </a:schemeClr>
              </a:solidFill>
              <a:latin typeface="Century Gothic" panose="020B0502020202020204" pitchFamily="34" charset="0"/>
              <a:cs typeface="Arial" pitchFamily="34" charset="0"/>
            </a:rPr>
            <a:t>Nombre:</a:t>
          </a:r>
        </a:p>
        <a:p>
          <a:pPr algn="l"/>
          <a:r>
            <a:rPr lang="es-PE" sz="2000" b="1" baseline="0">
              <a:solidFill>
                <a:schemeClr val="bg1">
                  <a:lumMod val="95000"/>
                </a:schemeClr>
              </a:solidFill>
              <a:latin typeface="Century Gothic" panose="020B0502020202020204" pitchFamily="34" charset="0"/>
              <a:cs typeface="Arial" pitchFamily="34" charset="0"/>
            </a:rPr>
            <a:t>Sello</a:t>
          </a:r>
          <a:endParaRPr lang="es-PE" sz="2000" b="1">
            <a:solidFill>
              <a:schemeClr val="bg1">
                <a:lumMod val="95000"/>
              </a:schemeClr>
            </a:solidFill>
            <a:latin typeface="Century Gothic" panose="020B0502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215664</xdr:colOff>
      <xdr:row>23</xdr:row>
      <xdr:rowOff>46877</xdr:rowOff>
    </xdr:from>
    <xdr:to>
      <xdr:col>6</xdr:col>
      <xdr:colOff>1038687</xdr:colOff>
      <xdr:row>27</xdr:row>
      <xdr:rowOff>183173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168664" y="11769954"/>
          <a:ext cx="3893004" cy="898296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PE" sz="900" b="1">
              <a:latin typeface="Arial" pitchFamily="34" charset="0"/>
              <a:cs typeface="Arial" pitchFamily="34" charset="0"/>
            </a:rPr>
            <a:t>REVISADO</a:t>
          </a:r>
          <a:r>
            <a:rPr lang="es-PE" sz="900" b="1" baseline="0">
              <a:latin typeface="Arial" pitchFamily="34" charset="0"/>
              <a:cs typeface="Arial" pitchFamily="34" charset="0"/>
            </a:rPr>
            <a:t> POR:</a:t>
          </a:r>
        </a:p>
        <a:p>
          <a:endParaRPr lang="es-PE" sz="900" b="1" baseline="0">
            <a:effectLst/>
            <a:latin typeface="Arial" pitchFamily="34" charset="0"/>
            <a:cs typeface="Arial" pitchFamily="34" charset="0"/>
          </a:endParaRPr>
        </a:p>
        <a:p>
          <a:endParaRPr lang="es-PE" sz="900" b="1" baseline="0">
            <a:effectLst/>
            <a:latin typeface="Arial" pitchFamily="34" charset="0"/>
            <a:cs typeface="Arial" pitchFamily="34" charset="0"/>
          </a:endParaRPr>
        </a:p>
        <a:p>
          <a:endParaRPr lang="es-ES" sz="900">
            <a:effectLst/>
          </a:endParaRPr>
        </a:p>
        <a:p>
          <a:r>
            <a:rPr lang="es-PE" sz="2000" b="1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Nombre:</a:t>
          </a:r>
          <a:endParaRPr lang="es-ES" sz="2000">
            <a:solidFill>
              <a:schemeClr val="bg1">
                <a:lumMod val="95000"/>
              </a:schemeClr>
            </a:solidFill>
            <a:effectLst/>
          </a:endParaRPr>
        </a:p>
        <a:p>
          <a:r>
            <a:rPr lang="es-PE" sz="2000" b="1" baseline="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Sello</a:t>
          </a:r>
          <a:endParaRPr lang="es-PE" sz="2000" b="1">
            <a:solidFill>
              <a:schemeClr val="bg1">
                <a:lumMod val="9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KR%202019\.01%20Planificacion\.03%20POI\POI%20MDCC%202020\OTRO%20PROPONER\DV\007%20-%205000001%20-%20GERENCIA%20DE%20PLANIFICACION%20Y%20PRESUPUESTO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%20WORKS\00%20MDCC%202019\00%20POI\00%20PRUEBA%20POI%20MDCC%202020\OTRO%20POI\POI%202019%20FINAL\F%20-%20GERENCIA%20DE%20PLANIFICACION%20Y%20PRESUPUESTO\007%20-%205000001%20-%20GERENCIA%20DE%20PLANIFICACION%20Y%20PRESUPUESTO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ACION"/>
      <sheetName val="AYUDA "/>
      <sheetName val="F. POI- 01"/>
      <sheetName val="F. POI-02 (1)"/>
      <sheetName val="F. POI-02 (2)"/>
      <sheetName val="RESUMEN"/>
      <sheetName val="R BS SS"/>
      <sheetName val="LINEAMIENTOS"/>
      <sheetName val="OBJ-PEI"/>
      <sheetName val="AC. ESTRATEGICA"/>
      <sheetName val="Bs y Ss"/>
      <sheetName val="dato_Bs y Ss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ALCALDIA</v>
          </cell>
          <cell r="C2" t="str">
            <v>A</v>
          </cell>
          <cell r="D2">
            <v>1</v>
          </cell>
          <cell r="L2" t="str">
            <v>A.4.1.1</v>
          </cell>
          <cell r="M2" t="str">
            <v>FORTALECIMIENTO DE CAPACIDADES DE LA POBLACION VULNERABLE DEL DISTRITO</v>
          </cell>
          <cell r="N2" t="str">
            <v>A.4.1.1-1</v>
          </cell>
          <cell r="O2" t="str">
            <v>5001059: PROGRAMA DEL VASO DE LECHE</v>
          </cell>
          <cell r="P2" t="str">
            <v>9002: ASIGNACIONES PRESUPUESTARIAS QUE NO RESULTAN EN PRODUCTOS</v>
          </cell>
          <cell r="Q2" t="str">
            <v/>
          </cell>
        </row>
        <row r="3">
          <cell r="B3" t="str">
            <v>GERENCIA MUNICIPAL</v>
          </cell>
          <cell r="C3" t="str">
            <v>B</v>
          </cell>
          <cell r="D3">
            <v>1</v>
          </cell>
          <cell r="L3" t="str">
            <v>A.4.1.1</v>
          </cell>
          <cell r="M3" t="str">
            <v>FORTALECIMIENTO DE CAPACIDADES DE LA POBLACION VULNERABLE DEL DISTRITO</v>
          </cell>
          <cell r="N3" t="str">
            <v>A.4.1.1-2</v>
          </cell>
          <cell r="O3" t="str">
            <v>5000445: APOYO A LA PERSONA ADULTA MAYOR</v>
          </cell>
          <cell r="P3" t="str">
            <v>9002: ASIGNACIONES PRESUPUESTARIAS QUE NO RESULTAN EN PRODUCTOS</v>
          </cell>
          <cell r="Q3" t="str">
            <v/>
          </cell>
        </row>
        <row r="4">
          <cell r="B4" t="str">
            <v>OFICINA DE SECRETARIA GENERAL</v>
          </cell>
          <cell r="C4" t="str">
            <v>C</v>
          </cell>
          <cell r="D4">
            <v>1</v>
          </cell>
          <cell r="L4" t="str">
            <v>A.4.1.1</v>
          </cell>
          <cell r="M4" t="str">
            <v>FORTALECIMIENTO DE CAPACIDADES DE LA POBLACION VULNERABLE DEL DISTRITO</v>
          </cell>
          <cell r="N4" t="str">
            <v>A.4.1.1-3</v>
          </cell>
          <cell r="O4" t="str">
            <v>5000631: DEFENSA MUNICIPAL AL NIÑO Y AL ADOLESCENTE (DEMUNA)</v>
          </cell>
          <cell r="P4" t="str">
            <v>9002: ASIGNACIONES PRESUPUESTARIAS QUE NO RESULTAN EN PRODUCTOS</v>
          </cell>
          <cell r="Q4" t="str">
            <v/>
          </cell>
        </row>
        <row r="5">
          <cell r="B5" t="str">
            <v>OFICINA DE RELACIONES PUBLICAS</v>
          </cell>
          <cell r="C5" t="str">
            <v>D</v>
          </cell>
          <cell r="D5">
            <v>1</v>
          </cell>
          <cell r="L5" t="str">
            <v>A.4.1.2</v>
          </cell>
          <cell r="M5" t="str">
            <v>PROMOCION DE ACTIVIDADES DE CONFRATERNIDAD  DE LA POBLACION VULNERABLE DEL DISTRITO</v>
          </cell>
          <cell r="N5" t="str">
            <v>A.4.1.2-1</v>
          </cell>
          <cell r="O5" t="str">
            <v>5001059: PROGRAMA DEL VASO DE LECHE</v>
          </cell>
          <cell r="P5" t="str">
            <v>9002: ASIGNACIONES PRESUPUESTARIAS QUE NO RESULTAN EN PRODUCTOS</v>
          </cell>
          <cell r="Q5" t="str">
            <v/>
          </cell>
        </row>
        <row r="6">
          <cell r="B6" t="str">
            <v>GERENCIA DE ASESORIA JURIDICA</v>
          </cell>
          <cell r="C6" t="str">
            <v>E</v>
          </cell>
          <cell r="D6">
            <v>1</v>
          </cell>
          <cell r="L6" t="str">
            <v>A.4.1.2</v>
          </cell>
          <cell r="M6" t="str">
            <v>PROMOCION DE ACTIVIDADES DE CONFRATERNIDAD  DE LA POBLACION VULNERABLE DEL DISTRITO</v>
          </cell>
          <cell r="N6" t="str">
            <v>A.4.1.2-2</v>
          </cell>
          <cell r="O6" t="str">
            <v>5000445: APOYO A LA PERSONA ADULTA MAYOR</v>
          </cell>
          <cell r="P6" t="str">
            <v>9002: ASIGNACIONES PRESUPUESTARIAS QUE NO RESULTAN EN PRODUCTOS</v>
          </cell>
          <cell r="Q6" t="str">
            <v/>
          </cell>
        </row>
        <row r="7">
          <cell r="B7" t="str">
            <v>GERENCIA DE PLANIFICACION Y PRESUPUESTO</v>
          </cell>
          <cell r="C7" t="str">
            <v>F</v>
          </cell>
          <cell r="D7">
            <v>1</v>
          </cell>
          <cell r="L7" t="str">
            <v>A.4.1.2</v>
          </cell>
          <cell r="M7" t="str">
            <v>PROMOCION DE ACTIVIDADES DE CONFRATERNIDAD  DE LA POBLACION VULNERABLE DEL DISTRITO</v>
          </cell>
          <cell r="N7" t="str">
            <v>A.4.1.2-3</v>
          </cell>
          <cell r="O7" t="str">
            <v>5000631: DEFENSA MUNICIPAL AL NIÑO Y AL ADOLESCENTE (DEMUNA)</v>
          </cell>
          <cell r="P7" t="str">
            <v>9002: ASIGNACIONES PRESUPUESTARIAS QUE NO RESULTAN EN PRODUCTOS</v>
          </cell>
          <cell r="Q7" t="str">
            <v/>
          </cell>
        </row>
        <row r="8">
          <cell r="B8" t="str">
            <v>SUB GERENCIA DE OBRAS, DESARROLLO URBANO Y RURAL</v>
          </cell>
          <cell r="C8" t="str">
            <v>G</v>
          </cell>
          <cell r="D8">
            <v>5</v>
          </cell>
          <cell r="L8" t="str">
            <v>A.4.2.1</v>
          </cell>
          <cell r="M8" t="str">
            <v>IMPLEMENTACION DEL CUIDADO INFANTIL Y LA ADECUADA ALIMENTACION EN LA MUNICIPALIDAD</v>
          </cell>
          <cell r="N8" t="str">
            <v>A.4.2.1-1</v>
          </cell>
          <cell r="O8" t="str">
            <v>5000011: MUNICIPIOS SALUDABLES PROMUEVEN ACCIONES DE CUIDADO INFANTIL Y LA ADECUADA ALIMENTACION</v>
          </cell>
          <cell r="P8" t="str">
            <v>0001: PROGRAMA ARTICULADO NUTRICIONAL</v>
          </cell>
          <cell r="Q8" t="str">
            <v>MUNICIPIO</v>
          </cell>
        </row>
        <row r="9">
          <cell r="B9" t="str">
            <v>SUB GERENCIA DE OBRAS, DESARROLLO URBANO Y RURAL</v>
          </cell>
          <cell r="C9" t="str">
            <v>G</v>
          </cell>
          <cell r="D9">
            <v>5</v>
          </cell>
          <cell r="L9" t="str">
            <v>A.4.3.1</v>
          </cell>
          <cell r="M9" t="str">
            <v>PROMOCION ACTIVIDADES DE IDENTIDAD Y CULTURA  EN LA POBLACION DEL DISTRITO</v>
          </cell>
          <cell r="N9" t="str">
            <v>A.4.3.1-1</v>
          </cell>
          <cell r="O9" t="str">
            <v>5001090: PROMOCION E INCENTIVO DE LAS ACTIVIDADES ARTISTICAS Y CULTURALES</v>
          </cell>
          <cell r="P9" t="str">
            <v>9002: ASIGNACIONES PRESUPUESTARIAS QUE NO RESULTAN EN PRODUCTOS</v>
          </cell>
          <cell r="Q9" t="str">
            <v/>
          </cell>
        </row>
        <row r="10">
          <cell r="B10" t="str">
            <v>SUB GERENCIA DE OBRAS, DESARROLLO URBANO Y RURAL</v>
          </cell>
          <cell r="C10" t="str">
            <v>G</v>
          </cell>
          <cell r="D10">
            <v>5</v>
          </cell>
          <cell r="L10" t="str">
            <v>B.1.1.1</v>
          </cell>
          <cell r="M10" t="str">
            <v>PROMOCION ACTIVIDADES FISICAS Y  RECREATIVAS EN LA POBLACION DEL DISTRITO</v>
          </cell>
          <cell r="N10" t="str">
            <v>B.1.1.1-1</v>
          </cell>
          <cell r="O10" t="str">
            <v>5000637: DEPORTE FUNDAMENTAL</v>
          </cell>
          <cell r="P10" t="str">
            <v>9002: ASIGNACIONES PRESUPUESTARIAS QUE NO RESULTAN EN PRODUCTOS</v>
          </cell>
          <cell r="Q10" t="str">
            <v/>
          </cell>
        </row>
        <row r="11">
          <cell r="B11" t="str">
            <v>SUB GERENCIA DE OBRAS, DESARROLLO URBANO Y RURAL</v>
          </cell>
          <cell r="C11" t="str">
            <v>G</v>
          </cell>
          <cell r="D11">
            <v>5</v>
          </cell>
          <cell r="L11" t="str">
            <v>B.1.2.1</v>
          </cell>
          <cell r="M11" t="str">
            <v>FOMENTO DE LA PRACTICA DE BUENOS ESTILOS DE VIDA SALUDABLE EN LA POBLACION DEL DISTRITO</v>
          </cell>
          <cell r="N11" t="str">
            <v>B.1.2.1-1</v>
          </cell>
          <cell r="O11" t="str">
            <v>5000470: APOYO COMUNAL</v>
          </cell>
          <cell r="P11" t="str">
            <v>9002: ASIGNACIONES PRESUPUESTARIAS QUE NO RESULTAN EN PRODUCTOS</v>
          </cell>
          <cell r="Q11" t="str">
            <v/>
          </cell>
        </row>
        <row r="12">
          <cell r="B12" t="str">
            <v>SUB GERENCIA DE DESARROLLO SOCIAL</v>
          </cell>
          <cell r="C12" t="str">
            <v>H</v>
          </cell>
          <cell r="D12">
            <v>5</v>
          </cell>
          <cell r="L12" t="str">
            <v>B.1.2.1</v>
          </cell>
          <cell r="M12" t="str">
            <v>FOMENTO DE LA PRACTICA DE BUENOS ESTILOS DE VIDA SALUDABLE EN LA POBLACION DEL DISTRITO</v>
          </cell>
          <cell r="N12" t="str">
            <v>B.1.2.1-2</v>
          </cell>
          <cell r="O12" t="str">
            <v>5000455: APOYO AL CIUDADANO Y A LA FAMILIA</v>
          </cell>
          <cell r="P12" t="str">
            <v>9002: ASIGNACIONES PRESUPUESTARIAS QUE NO RESULTAN EN PRODUCTOS</v>
          </cell>
          <cell r="Q12" t="str">
            <v/>
          </cell>
        </row>
        <row r="13">
          <cell r="B13" t="str">
            <v>SUB GERENCIA DE DESARROLLO SOCIAL</v>
          </cell>
          <cell r="C13" t="str">
            <v>H</v>
          </cell>
          <cell r="D13">
            <v>5</v>
          </cell>
          <cell r="L13" t="str">
            <v>B.1.3.1</v>
          </cell>
          <cell r="M13" t="str">
            <v>IMPLEMENTACION DE SERVICIO DE AGUA POTABLE Y SANEAMIENTO EN HOGARES RURALES DEL DISTRITO</v>
          </cell>
          <cell r="N13" t="str">
            <v>B.1.3.1-1</v>
          </cell>
          <cell r="O13" t="str">
            <v>5000276: GESTION DEL PROGRAMA</v>
          </cell>
          <cell r="P13" t="str">
            <v>0083: PROGRAMA NACIONAL DE SANEAMIENTO RURAL</v>
          </cell>
          <cell r="Q13" t="str">
            <v>ACCION</v>
          </cell>
        </row>
        <row r="14">
          <cell r="B14" t="str">
            <v>SUB GERENCIA DE DESARROLLO SOCIAL</v>
          </cell>
          <cell r="C14" t="str">
            <v>H</v>
          </cell>
          <cell r="D14">
            <v>5</v>
          </cell>
          <cell r="L14" t="str">
            <v>B.1.3.1</v>
          </cell>
          <cell r="M14" t="str">
            <v>IMPLEMENTACION DE SERVICIO DE AGUA POTABLE Y SANEAMIENTO EN HOGARES RURALES DEL DISTRITO</v>
          </cell>
          <cell r="N14" t="str">
            <v>B.1.3.1-2</v>
          </cell>
          <cell r="O14" t="str">
            <v>5004470: CAPACITACION EN GESTION PARA GOBIERNOS LOCALES Y OPERADORES</v>
          </cell>
          <cell r="P14" t="str">
            <v>0083: PROGRAMA NACIONAL DE SANEAMIENTO RURAL</v>
          </cell>
          <cell r="Q14" t="str">
            <v>ENTIDAD CAPACITADA</v>
          </cell>
        </row>
        <row r="15">
          <cell r="B15" t="str">
            <v>SUB GERENCIA DE DESARROLLO SOCIAL</v>
          </cell>
          <cell r="C15" t="str">
            <v>H</v>
          </cell>
          <cell r="D15">
            <v>5</v>
          </cell>
          <cell r="L15" t="str">
            <v>B.1.3.1</v>
          </cell>
          <cell r="M15" t="str">
            <v>IMPLEMENTACION DE SERVICIO DE AGUA POTABLE Y SANEAMIENTO EN HOGARES RURALES DEL DISTRITO</v>
          </cell>
          <cell r="N15" t="str">
            <v>B.1.3.1-3</v>
          </cell>
          <cell r="O15" t="str">
            <v>5004471: SEGUIMIENTO Y EVALUACION DE LA PRESTACION DEL SERVICIO DE AGUA Y SANEAMIENTO</v>
          </cell>
          <cell r="P15" t="str">
            <v>0083: PROGRAMA NACIONAL DE SANEAMIENTO RURAL</v>
          </cell>
          <cell r="Q15" t="str">
            <v>SISTEMA</v>
          </cell>
        </row>
        <row r="16">
          <cell r="B16" t="str">
            <v>SUB GERENCIA DE DESARROLLO SOCIAL</v>
          </cell>
          <cell r="C16" t="str">
            <v>H</v>
          </cell>
          <cell r="D16">
            <v>5</v>
          </cell>
          <cell r="L16" t="str">
            <v>B.1.3.1</v>
          </cell>
          <cell r="M16" t="str">
            <v>IMPLEMENTACION DE SERVICIO DE AGUA POTABLE Y SANEAMIENTO EN HOGARES RURALES DEL DISTRITO</v>
          </cell>
          <cell r="N16" t="str">
            <v>B.1.3.1-4</v>
          </cell>
          <cell r="O16" t="str">
            <v>5005866: CAPACITACION A HOGARES RURALES EN EDUCACION SANITARIA</v>
          </cell>
          <cell r="P16" t="str">
            <v>0083: PROGRAMA NACIONAL DE SANEAMIENTO RURAL</v>
          </cell>
          <cell r="Q16" t="str">
            <v>HOGAR CAPACITADO</v>
          </cell>
        </row>
        <row r="17">
          <cell r="B17" t="str">
            <v>SUB GERENCIA DE SERVICIOS PUBLICOS</v>
          </cell>
          <cell r="C17" t="str">
            <v>I</v>
          </cell>
          <cell r="D17">
            <v>8</v>
          </cell>
          <cell r="L17" t="str">
            <v>C.4.4.1</v>
          </cell>
          <cell r="M17" t="str">
            <v>FORTALECIMIENTO INTEGRAL DE LAS CAPACIDADES Y HABILIDADES DE LOS TRABAJADORES MUNICIPALES</v>
          </cell>
          <cell r="N17" t="str">
            <v>C.4.4.1-1</v>
          </cell>
          <cell r="O17" t="str">
            <v>5000005: GESTION DE RECURSOS HUMANOS</v>
          </cell>
          <cell r="P17" t="str">
            <v>9001: ACCIONES CENTRALES</v>
          </cell>
          <cell r="Q17" t="str">
            <v/>
          </cell>
        </row>
        <row r="18">
          <cell r="B18" t="str">
            <v>SUB GERENCIA DE SERVICIOS PUBLICOS</v>
          </cell>
          <cell r="C18" t="str">
            <v>I</v>
          </cell>
          <cell r="D18">
            <v>8</v>
          </cell>
          <cell r="L18" t="str">
            <v>C.4.4.2</v>
          </cell>
          <cell r="M18" t="str">
            <v>PROMOCION DE UNA GESTION EFICIENTE Y EFICAZ EN LA MUNICIPALIDAD</v>
          </cell>
          <cell r="N18" t="str">
            <v>C.4.4.2-1</v>
          </cell>
          <cell r="O18" t="str">
            <v>5000002: CONDUCCION Y ORIENTACION SUPERIOR</v>
          </cell>
          <cell r="P18" t="str">
            <v>9001: ACCIONES CENTRALES</v>
          </cell>
          <cell r="Q18" t="str">
            <v/>
          </cell>
        </row>
        <row r="19">
          <cell r="B19" t="str">
            <v>SUB GERENCIA DE SERVICIOS PUBLICOS</v>
          </cell>
          <cell r="C19" t="str">
            <v>I</v>
          </cell>
          <cell r="D19">
            <v>8</v>
          </cell>
          <cell r="L19" t="str">
            <v>C.4.4.2</v>
          </cell>
          <cell r="M19" t="str">
            <v>PROMOCION DE UNA GESTION EFICIENTE Y EFICAZ EN LA MUNICIPALIDAD</v>
          </cell>
          <cell r="N19" t="str">
            <v>C.4.4.2-1</v>
          </cell>
          <cell r="O19" t="str">
            <v>5000002: CONDUCCION Y ORIENTACION SUPERIOR</v>
          </cell>
          <cell r="P19" t="str">
            <v>9001: ACCIONES CENTRALES</v>
          </cell>
          <cell r="Q19" t="str">
            <v/>
          </cell>
        </row>
        <row r="20">
          <cell r="B20" t="str">
            <v>SUB GERENCIA DE ADMINISTRACION TRIBUTARIA</v>
          </cell>
          <cell r="C20" t="str">
            <v>J</v>
          </cell>
          <cell r="D20">
            <v>1</v>
          </cell>
          <cell r="L20" t="str">
            <v>C.4.4.2</v>
          </cell>
          <cell r="M20" t="str">
            <v>PROMOCION DE UNA GESTION EFICIENTE Y EFICAZ EN LA MUNICIPALIDAD</v>
          </cell>
          <cell r="N20" t="str">
            <v>C.4.4.2-1</v>
          </cell>
          <cell r="O20" t="str">
            <v>5000002: CONDUCCION Y ORIENTACION SUPERIOR</v>
          </cell>
          <cell r="P20" t="str">
            <v>9001: ACCIONES CENTRALES</v>
          </cell>
          <cell r="Q20" t="str">
            <v/>
          </cell>
        </row>
        <row r="21">
          <cell r="B21" t="str">
            <v>SUB GERENCIA DE ADMINISTRACION TRIBUTARIA</v>
          </cell>
          <cell r="C21" t="str">
            <v>J</v>
          </cell>
          <cell r="D21">
            <v>1</v>
          </cell>
          <cell r="L21" t="str">
            <v>C.4.4.2</v>
          </cell>
          <cell r="M21" t="str">
            <v>PROMOCION DE UNA GESTION EFICIENTE Y EFICAZ EN LA MUNICIPALIDAD</v>
          </cell>
          <cell r="N21" t="str">
            <v>C.4.4.2-4</v>
          </cell>
          <cell r="O21" t="str">
            <v>5000006: ACCIONES DE CONTROL Y AUDITORIA</v>
          </cell>
          <cell r="P21" t="str">
            <v>9001: ACCIONES CENTRALES</v>
          </cell>
          <cell r="Q21" t="str">
            <v/>
          </cell>
        </row>
        <row r="22">
          <cell r="B22" t="str">
            <v>SUB GERENCIA DE ADMINISTRACION</v>
          </cell>
          <cell r="C22" t="str">
            <v>K</v>
          </cell>
          <cell r="D22">
            <v>1</v>
          </cell>
          <cell r="L22" t="str">
            <v>C.4.4.2</v>
          </cell>
          <cell r="M22" t="str">
            <v>PROMOCION DE UNA GESTION EFICIENTE Y EFICAZ EN LA MUNICIPALIDAD</v>
          </cell>
          <cell r="N22" t="str">
            <v>C.4.4.2-5</v>
          </cell>
          <cell r="O22" t="str">
            <v>5000861: IMAGEN INSTITUCIONAL</v>
          </cell>
          <cell r="P22" t="str">
            <v>9002: ASIGNACIONES PRESUPUESTARIAS QUE NO RESULTAN EN PRODUCTOS</v>
          </cell>
          <cell r="Q22" t="str">
            <v/>
          </cell>
        </row>
        <row r="23">
          <cell r="B23" t="str">
            <v>SUB GERENCIA DE ADMINISTRACION</v>
          </cell>
          <cell r="C23" t="str">
            <v>K</v>
          </cell>
          <cell r="D23">
            <v>1</v>
          </cell>
          <cell r="L23" t="str">
            <v>C.4.4.2</v>
          </cell>
          <cell r="M23" t="str">
            <v>PROMOCION DE UNA GESTION EFICIENTE Y EFICAZ EN LA MUNICIPALIDAD</v>
          </cell>
          <cell r="N23" t="str">
            <v>C.4.4.2-6</v>
          </cell>
          <cell r="O23" t="str">
            <v>5000004: ASESORAMIENTO TECNICO Y JURIDICO</v>
          </cell>
          <cell r="P23" t="str">
            <v>9001: ACCIONES CENTRALES</v>
          </cell>
          <cell r="Q23" t="str">
            <v/>
          </cell>
        </row>
        <row r="24">
          <cell r="B24" t="str">
            <v>SUB GERENCIA DE ADMINISTRACION</v>
          </cell>
          <cell r="C24" t="str">
            <v>K</v>
          </cell>
          <cell r="D24">
            <v>1</v>
          </cell>
          <cell r="L24" t="str">
            <v>C.4.4.2</v>
          </cell>
          <cell r="M24" t="str">
            <v>PROMOCION DE UNA GESTION EFICIENTE Y EFICAZ EN LA MUNICIPALIDAD</v>
          </cell>
          <cell r="N24" t="str">
            <v>C.4.4.2-7</v>
          </cell>
          <cell r="O24" t="str">
            <v>5000001: PLANEAMIENTO Y PRESUPUESTO</v>
          </cell>
          <cell r="P24" t="str">
            <v>9001: ACCIONES CENTRALES</v>
          </cell>
          <cell r="Q24" t="str">
            <v/>
          </cell>
        </row>
        <row r="25">
          <cell r="B25" t="str">
            <v>SUB GERENCIA DE ADMINISTRACION</v>
          </cell>
          <cell r="C25" t="str">
            <v>K</v>
          </cell>
          <cell r="D25">
            <v>1</v>
          </cell>
          <cell r="L25" t="str">
            <v>C.4.4.2</v>
          </cell>
          <cell r="M25" t="str">
            <v>PROMOCION DE UNA GESTION EFICIENTE Y EFICAZ EN LA MUNICIPALIDAD</v>
          </cell>
          <cell r="N25" t="str">
            <v>C.4.4.2-7</v>
          </cell>
          <cell r="O25" t="str">
            <v>5001022: PLANEAMIENTO URBANO</v>
          </cell>
          <cell r="P25" t="str">
            <v>9002: ASIGNACIONES PRESUPUESTARIAS QUE NO RESULTAN EN PRODUCTOS</v>
          </cell>
          <cell r="Q25" t="str">
            <v/>
          </cell>
        </row>
        <row r="26">
          <cell r="B26" t="str">
            <v>SUB GERENCIA DE ADMINISTRACION</v>
          </cell>
          <cell r="C26" t="str">
            <v>K</v>
          </cell>
          <cell r="D26">
            <v>1</v>
          </cell>
          <cell r="L26" t="str">
            <v>C.4.4.2</v>
          </cell>
          <cell r="M26" t="str">
            <v>PROMOCION DE UNA GESTION EFICIENTE Y EFICAZ EN LA MUNICIPALIDAD</v>
          </cell>
          <cell r="N26" t="str">
            <v>C.4.4.2-8</v>
          </cell>
          <cell r="O26" t="str">
            <v>5000578: CONDUCCION Y MANEJO DE LOS REGISTROS CIVILES</v>
          </cell>
          <cell r="P26" t="str">
            <v>9002: ASIGNACIONES PRESUPUESTARIAS QUE NO RESULTAN EN PRODUCTOS</v>
          </cell>
          <cell r="Q26" t="str">
            <v/>
          </cell>
        </row>
        <row r="27">
          <cell r="L27" t="str">
            <v>C.4.4.2</v>
          </cell>
          <cell r="M27" t="str">
            <v>PROMOCION DE UNA GESTION EFICIENTE Y EFICAZ EN LA MUNICIPALIDAD</v>
          </cell>
          <cell r="N27" t="str">
            <v>C.4.4.2-7</v>
          </cell>
          <cell r="O27" t="str">
            <v>5001022: PLANEAMIENTO URBANO</v>
          </cell>
          <cell r="P27" t="str">
            <v>9002: ASIGNACIONES PRESUPUESTARIAS QUE NO RESULTAN EN PRODUCTOS</v>
          </cell>
          <cell r="Q27" t="str">
            <v/>
          </cell>
        </row>
        <row r="28">
          <cell r="L28" t="str">
            <v>C.4.4.2</v>
          </cell>
          <cell r="M28" t="str">
            <v>PROMOCION DE UNA GESTION EFICIENTE Y EFICAZ EN LA MUNICIPALIDAD</v>
          </cell>
          <cell r="N28" t="str">
            <v>C.4.4.2-2</v>
          </cell>
          <cell r="O28" t="str">
            <v>5000409: ADMINISTRACION DE RECURSOS MUNICIPALES</v>
          </cell>
          <cell r="P28" t="str">
            <v>9002: ASIGNACIONES PRESUPUESTARIAS QUE NO RESULTAN EN PRODUCTOS</v>
          </cell>
          <cell r="Q28" t="str">
            <v/>
          </cell>
        </row>
        <row r="29">
          <cell r="L29" t="str">
            <v>C.4.4.2</v>
          </cell>
          <cell r="M29" t="str">
            <v>PROMOCION DE UNA GESTION EFICIENTE Y EFICAZ EN LA MUNICIPALIDAD</v>
          </cell>
          <cell r="N29" t="str">
            <v>C.4.4.2-3</v>
          </cell>
          <cell r="O29" t="str">
            <v>5000003: GESTION ADMINISTRATIVA</v>
          </cell>
          <cell r="P29" t="str">
            <v>9001: ACCIONES CENTRALES</v>
          </cell>
          <cell r="Q29" t="str">
            <v/>
          </cell>
        </row>
        <row r="30">
          <cell r="L30" t="str">
            <v>C.4.4.3</v>
          </cell>
          <cell r="M30" t="str">
            <v>FOMENTO AL CUMPLIMIENTO DE OBLIGACIONES TRIBUTARIAS OPORTUNAS EN EL CONTRIBUYENTE</v>
          </cell>
          <cell r="N30" t="str">
            <v>C.4.4.3-1</v>
          </cell>
          <cell r="O30" t="str">
            <v>5000409: ADMINISTRACION DE RECURSOS MUNICIPALES</v>
          </cell>
          <cell r="P30" t="str">
            <v>9002: ASIGNACIONES PRESUPUESTARIAS QUE NO RESULTAN EN PRODUCTOS</v>
          </cell>
          <cell r="Q30" t="str">
            <v/>
          </cell>
        </row>
        <row r="31">
          <cell r="L31" t="str">
            <v>C.4.4.4</v>
          </cell>
          <cell r="M31" t="str">
            <v>IMPLEMENTACION DE SISTEMAS MEDICION DE ATENCION AL CIUDADANO EN LA MUNIPALIDAD</v>
          </cell>
          <cell r="N31" t="str">
            <v>C.4.4.4-1</v>
          </cell>
          <cell r="O31" t="str">
            <v>5000861: IMAGEN INSTITUCIONAL</v>
          </cell>
          <cell r="P31" t="str">
            <v>9002: ASIGNACIONES PRESUPUESTARIAS QUE NO RESULTAN EN PRODUCTOS</v>
          </cell>
          <cell r="Q31" t="str">
            <v/>
          </cell>
        </row>
        <row r="32">
          <cell r="L32" t="str">
            <v>C.4.4.5</v>
          </cell>
          <cell r="M32" t="str">
            <v>SIMPLIFICACION PROCEDIMIENTOS EN LA MUNIPALIDAD</v>
          </cell>
          <cell r="N32" t="str">
            <v>C.4.4.5-1</v>
          </cell>
          <cell r="O32" t="str">
            <v>5000001: PLANEAMIENTO Y PRESUPUESTO</v>
          </cell>
          <cell r="P32" t="str">
            <v>9001: ACCIONES CENTRALES</v>
          </cell>
          <cell r="Q32" t="str">
            <v/>
          </cell>
        </row>
        <row r="33">
          <cell r="L33" t="str">
            <v>C.4.4.6</v>
          </cell>
          <cell r="M33" t="str">
            <v>OPTIMIZACION DE LOS RECURSOS ECONOMICOS EJECUTADOS EN LA MUNIPALIDAD</v>
          </cell>
          <cell r="N33" t="str">
            <v>C.4.4.6-1</v>
          </cell>
          <cell r="O33" t="str">
            <v>5000001: PLANEAMIENTO Y PRESUPUESTO</v>
          </cell>
          <cell r="P33" t="str">
            <v>9001: ACCIONES CENTRALES</v>
          </cell>
          <cell r="Q33" t="str">
            <v/>
          </cell>
        </row>
        <row r="34">
          <cell r="L34" t="str">
            <v>C.1.4.1</v>
          </cell>
          <cell r="M34" t="str">
            <v>REALIZACION  DE PATRULLAJE POR SECTOR REALIZADO EN EL DISTRITO</v>
          </cell>
          <cell r="N34" t="str">
            <v>C.1.4.1-1</v>
          </cell>
          <cell r="O34" t="str">
            <v>5004167: COMUNIDAD RECIBE ACCIONES DE PREVENCION EN EL MARCO DEL PLAN DE SEGURIDAD CIUDADANA</v>
          </cell>
          <cell r="P34" t="str">
            <v>0030: REDUCCION DE DELITOS Y FALTAS QUE AFECTAN LA SEGURIDAD CIUDADANA</v>
          </cell>
          <cell r="Q34" t="str">
            <v>PROGRAMA</v>
          </cell>
        </row>
        <row r="35">
          <cell r="L35" t="str">
            <v>C.1.4.1</v>
          </cell>
          <cell r="M35" t="str">
            <v>REALIZACION  DE PATRULLAJE POR SECTOR REALIZADO EN EL DISTRITO</v>
          </cell>
          <cell r="N35" t="str">
            <v>C.1.4.1-2</v>
          </cell>
          <cell r="O35" t="str">
            <v>5003048: PLANIFICACION DEL PATRULLAJE POR SECTOR</v>
          </cell>
          <cell r="P35" t="str">
            <v>0030: REDUCCION DE DELITOS Y FALTAS QUE AFECTAN LA SEGURIDAD CIUDADANA</v>
          </cell>
          <cell r="Q35" t="str">
            <v>PLAN</v>
          </cell>
        </row>
        <row r="36">
          <cell r="L36" t="str">
            <v>C.1.4.1</v>
          </cell>
          <cell r="M36" t="str">
            <v>REALIZACION  DE PATRULLAJE POR SECTOR REALIZADO EN EL DISTRITO</v>
          </cell>
          <cell r="N36" t="str">
            <v>C.1.4.1-3</v>
          </cell>
          <cell r="O36" t="str">
            <v xml:space="preserve">5004156: PATRULLAJE MUNICIPAL POR SECTOR - SERENAZGO </v>
          </cell>
          <cell r="P36" t="str">
            <v>0030: REDUCCION DE DELITOS Y FALTAS QUE AFECTAN LA SEGURIDAD CIUDADANA</v>
          </cell>
          <cell r="Q36" t="str">
            <v>SECTOR</v>
          </cell>
        </row>
        <row r="37">
          <cell r="L37" t="str">
            <v>C.1.4.1</v>
          </cell>
          <cell r="M37" t="str">
            <v>REALIZACION  DE PATRULLAJE POR SECTOR REALIZADO EN EL DISTRITO</v>
          </cell>
          <cell r="N37" t="str">
            <v>C.1.4.1-4</v>
          </cell>
          <cell r="O37" t="str">
            <v xml:space="preserve">5004964: MANTENIMIENTO Y REPOSICION DE VEHICULO PARA PATRULLAJE POR SECTOR </v>
          </cell>
          <cell r="P37" t="str">
            <v>0030: REDUCCION DE DELITOS Y FALTAS QUE AFECTAN LA SEGURIDAD CIUDADANA</v>
          </cell>
          <cell r="Q37" t="str">
            <v>VEHICULO</v>
          </cell>
        </row>
        <row r="38">
          <cell r="L38" t="str">
            <v>D.2.1.1</v>
          </cell>
          <cell r="M38" t="str">
            <v>REDUCIR LA PRESENCIA DE PLAGAS PRIORIZADAS EN EL DISTRITO</v>
          </cell>
          <cell r="N38" t="str">
            <v>D.2.1.1-1</v>
          </cell>
          <cell r="O38" t="str">
            <v>5000189: CONTROL Y/O ERRADICACION DE PLAGAS PRIORIZADAS</v>
          </cell>
          <cell r="P38" t="str">
            <v>0040: MEJORA Y MANTENIMIENTO DE LA SANIDAD VEGETAL</v>
          </cell>
          <cell r="Q38" t="str">
            <v>HECTAREA</v>
          </cell>
        </row>
        <row r="39">
          <cell r="L39" t="str">
            <v>D.2.2.1</v>
          </cell>
          <cell r="M39" t="str">
            <v>REDUCIR LA PRESENCIA DE ENFERMEDADES EN  ANIMALES EN EL DISTRITO</v>
          </cell>
          <cell r="N39" t="str">
            <v>D.2.2.1-1</v>
          </cell>
          <cell r="O39" t="str">
            <v>5004169: PREVENCION, CONTROL Y ERRADICACION DE ENFERMEDADES EN LOS ANIMALES</v>
          </cell>
          <cell r="P39" t="str">
            <v>0039: MEJORA DE LA SANIDAD ANIMAL</v>
          </cell>
          <cell r="Q39" t="str">
            <v>ANIMAL ATENDIDO</v>
          </cell>
        </row>
        <row r="40">
          <cell r="L40" t="str">
            <v>D.2.3.1</v>
          </cell>
          <cell r="M40" t="str">
            <v>IMPLEMENTACION MEDIDAS DE DESARROLLO TURISTICO EN EL DISTRITO</v>
          </cell>
          <cell r="N40" t="str">
            <v>D.2.3.1-1</v>
          </cell>
          <cell r="O40" t="str">
            <v>5001090: PROMOCION E INCENTIVO DE LAS ACTIVIDADES ARTISTICAS Y CULTURALES</v>
          </cell>
          <cell r="P40" t="str">
            <v>9002: ASIGNACIONES PRESUPUESTARIAS QUE NO RESULTAN EN PRODUCTOS</v>
          </cell>
          <cell r="Q40" t="str">
            <v/>
          </cell>
        </row>
        <row r="41">
          <cell r="L41" t="str">
            <v>E.3.1.1</v>
          </cell>
          <cell r="M41" t="str">
            <v>GESTION DE LA EJECUCION DE PROYECTOS DE INVERSION EN EL DISTRITO</v>
          </cell>
          <cell r="N41" t="str">
            <v>E.3.1.1-1</v>
          </cell>
        </row>
        <row r="42">
          <cell r="L42" t="str">
            <v>E.3.1.2</v>
          </cell>
          <cell r="M42" t="str">
            <v>PROGRAMACION EJECUCION DE MANTENIMIENTO DE  LA INFRAESTRUCTURA PUBLICA MUNICIPAL DEL DISTRITO</v>
          </cell>
          <cell r="N42" t="str">
            <v>E.3.1.2-1</v>
          </cell>
          <cell r="O42" t="str">
            <v>5001452: MANTENIMIENTO RUTINARIO DE CAMINOS VECINALES NO PAVIMENTADOS</v>
          </cell>
          <cell r="P42" t="str">
            <v>0138: REDUCCION DEL COSTO, TIEMPO E INSEGURIDAD EN EL SISTEMA DE TRANSPORTE</v>
          </cell>
          <cell r="Q42" t="str">
            <v>KILOMETRO</v>
          </cell>
        </row>
        <row r="43">
          <cell r="L43" t="str">
            <v>E.3.1.2</v>
          </cell>
          <cell r="M43" t="str">
            <v>PROGRAMACION EJECUCION DE MANTENIMIENTO DE  LA INFRAESTRUCTURA PUBLICA MUNICIPAL DEL DISTRITO</v>
          </cell>
          <cell r="N43" t="str">
            <v>E.3.1.2-2</v>
          </cell>
          <cell r="O43" t="str">
            <v>5000936: MANTENIMIENTO DE INFRAESTRUCTURA PUBLICA</v>
          </cell>
          <cell r="P43" t="str">
            <v>9002: ASIGNACIONES PRESUPUESTARIAS QUE NO RESULTAN EN PRODUCTOS</v>
          </cell>
          <cell r="Q43" t="str">
            <v/>
          </cell>
        </row>
        <row r="44">
          <cell r="L44" t="str">
            <v>E.3.2.1</v>
          </cell>
          <cell r="M44" t="str">
            <v>ELABORACION PLAN DE MANEJO CATASTRAL DEL DISTRITO</v>
          </cell>
          <cell r="N44" t="str">
            <v>E.3.2.1-1</v>
          </cell>
          <cell r="O44" t="str">
            <v>5001022: PLANEAMIENTO URBANO</v>
          </cell>
          <cell r="P44" t="str">
            <v>9002: ASIGNACIONES PRESUPUESTARIAS QUE NO RESULTAN EN PRODUCTOS</v>
          </cell>
          <cell r="Q44" t="str">
            <v/>
          </cell>
        </row>
        <row r="45">
          <cell r="L45" t="str">
            <v>E.3.2.2</v>
          </cell>
          <cell r="M45" t="str">
            <v>CONTROL DE MEDIDAS DEL DESARROLLO URBANO DEL DISTRITO</v>
          </cell>
          <cell r="N45" t="str">
            <v>E.3.2.2-1</v>
          </cell>
          <cell r="O45" t="str">
            <v>5001022: PLANEAMIENTO URBANO</v>
          </cell>
          <cell r="P45" t="str">
            <v>9002: ASIGNACIONES PRESUPUESTARIAS QUE NO RESULTAN EN PRODUCTOS</v>
          </cell>
          <cell r="Q45" t="str">
            <v/>
          </cell>
        </row>
        <row r="46">
          <cell r="L46" t="str">
            <v>F.3.3.1</v>
          </cell>
          <cell r="M46" t="str">
            <v>IMPLEMENTACION DEL SISTEMA DE
GESTION INTEGRAL DE
RESIDUOS SOLIDOS EN LA MUNICIPALIDAD</v>
          </cell>
          <cell r="N46" t="str">
            <v>F.3.3.1-1</v>
          </cell>
          <cell r="O46" t="str">
            <v>5004326: MANEJO DE RESIDUOS SOLIDOS MUNICIPALES</v>
          </cell>
          <cell r="P46" t="str">
            <v>0036: GESTION INTEGRAL DE RESIDUOS SOLIDOS</v>
          </cell>
          <cell r="Q46" t="str">
            <v>MUNICIPIO</v>
          </cell>
        </row>
        <row r="47">
          <cell r="L47" t="str">
            <v>F.3.3.1</v>
          </cell>
          <cell r="M47" t="str">
            <v>IMPLEMENTACION DEL SISTEMA DE
GESTION INTEGRAL DE
RESIDUOS SOLIDOS EN LA MUNICIPALIDAD</v>
          </cell>
          <cell r="N47" t="str">
            <v>F.3.3.1-2</v>
          </cell>
          <cell r="O47" t="str">
            <v>5004329: DIFUSION DE LA EDUCACION AMBIENTAL Y PARTICIPACION CIUDADANA EN EL MANEJO DE RESIDUOS SOLIDOS</v>
          </cell>
          <cell r="P47" t="str">
            <v>0036: GESTION INTEGRAL DE RESIDUOS SOLIDOS</v>
          </cell>
          <cell r="Q47" t="str">
            <v>PERSONA</v>
          </cell>
        </row>
        <row r="48">
          <cell r="L48" t="str">
            <v>F.3.3.1</v>
          </cell>
          <cell r="M48" t="str">
            <v>IMPLEMENTACION DEL SISTEMA DE
GESTION INTEGRAL DE
RESIDUOS SOLIDOS EN LA MUNICIPALIDAD</v>
          </cell>
          <cell r="N48" t="str">
            <v>F.3.3.1-3</v>
          </cell>
          <cell r="O48" t="str">
            <v>5004332: SEGREGACION EN LA FUENTE Y RECOLECCION SELECTIVA DE RESIDUOSSOLIDOS MUNICIPALES</v>
          </cell>
          <cell r="P48" t="str">
            <v>0036: GESTION INTEGRAL DE RESIDUOS SOLIDOS</v>
          </cell>
          <cell r="Q48" t="str">
            <v>MUNICIPIO</v>
          </cell>
        </row>
        <row r="49">
          <cell r="L49" t="str">
            <v>F.3.4.1</v>
          </cell>
          <cell r="M49" t="str">
            <v>MANTENIMIENTO EN ADECUADAS CONDICIONES LAS AREAS VERDES DEL DISTRITO</v>
          </cell>
          <cell r="N49" t="str">
            <v>F.3.4.1-1</v>
          </cell>
          <cell r="O49" t="str">
            <v>5000939: MANTENIMIENTO DE PARQUES Y JARDINES</v>
          </cell>
          <cell r="P49" t="str">
            <v>9002: ASIGNACIONES PRESUPUESTARIAS QUE NO RESULTAN EN PRODUCTOS</v>
          </cell>
          <cell r="Q49" t="str">
            <v/>
          </cell>
        </row>
        <row r="50">
          <cell r="L50" t="str">
            <v>F.1.5.1</v>
          </cell>
          <cell r="M50" t="str">
            <v>PREPARACION DE CAPACIDAD INSTALADA PARA LA PREPARACION Y RESPUESTA FRENTE A EMERGENCIAS Y DESASTRES EN EL DISTRITO</v>
          </cell>
          <cell r="N50" t="str">
            <v>F.1.5.1-1</v>
          </cell>
          <cell r="O50" t="str">
            <v>5004279: MONITOREO,SUPERVISION Y EVALUACION DE PRODUCTOS YACTIVIDADES EN GESTION DE RIESGO DE DESASTRES</v>
          </cell>
          <cell r="P50" t="str">
            <v>0068: REDUCCION DE VULNERABILIDAD Y ATENCION DE EMERGENCIAS POR DESASTRES</v>
          </cell>
          <cell r="Q50" t="str">
            <v>INFORME TECNICO</v>
          </cell>
        </row>
        <row r="51">
          <cell r="L51" t="str">
            <v>F.1.5.1</v>
          </cell>
          <cell r="M51" t="str">
            <v>PREPARACION DE CAPACIDAD INSTALADA PARA LA PREPARACION Y RESPUESTA FRENTE A EMERGENCIAS Y DESASTRES EN EL DISTRITO</v>
          </cell>
          <cell r="N51" t="str">
            <v>F.1.5.1-2</v>
          </cell>
          <cell r="O51" t="str">
            <v>5005560: DESARROLLO DE SIMULACROS EN GESTION REACTIVA</v>
          </cell>
          <cell r="P51" t="str">
            <v>0068: REDUCCION DE VULNERABILIDAD Y ATENCION DE EMERGENCIAS POR DESASTRES</v>
          </cell>
          <cell r="Q51" t="str">
            <v>REPORTE</v>
          </cell>
        </row>
        <row r="52">
          <cell r="L52" t="str">
            <v>F.1.5.1</v>
          </cell>
          <cell r="M52" t="str">
            <v>PREPARACION DE CAPACIDAD INSTALADA PARA LA PREPARACION Y RESPUESTA FRENTE A EMERGENCIAS Y DESASTRES EN EL DISTRITO</v>
          </cell>
          <cell r="N52" t="str">
            <v>F.1.5.1-3</v>
          </cell>
          <cell r="O52" t="str">
            <v>5005561: IMPLEMENTACION DE BRIGADAS PARA LA ATENCION FRENTE A EMERGENCIAS Y DESASTRES</v>
          </cell>
          <cell r="P52" t="str">
            <v>0068: REDUCCION DE VULNERABILIDAD Y ATENCION DE EMERGENCIAS POR DESASTRES</v>
          </cell>
          <cell r="Q52" t="str">
            <v>BRIGADA</v>
          </cell>
        </row>
        <row r="53">
          <cell r="L53" t="str">
            <v>F.1.5.1</v>
          </cell>
          <cell r="M53" t="str">
            <v>PREPARACION DE CAPACIDAD INSTALADA PARA LA PREPARACION Y RESPUESTA FRENTE A EMERGENCIAS Y DESASTRES EN EL DISTRITO</v>
          </cell>
          <cell r="N53" t="str">
            <v>F.1.5.1-4</v>
          </cell>
          <cell r="O53" t="str">
            <v>5005611: ADMINISTRACION Y ALMACENAMIENTO DE KITS PARA LA ASISTENCIA FRENTE A EMERGENCIAS Y DESASTRES</v>
          </cell>
          <cell r="P53" t="str">
            <v>0068: REDUCCION DE VULNERABILIDAD Y ATENCION DE EMERGENCIAS POR DESASTRES</v>
          </cell>
          <cell r="Q53" t="str">
            <v>KIT</v>
          </cell>
        </row>
        <row r="54">
          <cell r="L54" t="str">
            <v>F.1.5.1</v>
          </cell>
          <cell r="M54" t="str">
            <v>PREPARACION DE CAPACIDAD INSTALADA PARA LA PREPARACION Y RESPUESTA FRENTE A EMERGENCIAS Y DESASTRES EN EL DISTRITO</v>
          </cell>
          <cell r="N54" t="str">
            <v>F.1.5.1-5</v>
          </cell>
          <cell r="O54" t="str">
            <v>5005612: DESARROLLO DE LOS CENTROS Y ESPACIOS DE MONITOREO DE EMERGENCIAS Y DESASTRES</v>
          </cell>
          <cell r="P54" t="str">
            <v>0068: REDUCCION DE VULNERABILIDAD Y ATENCION DE EMERGENCIAS POR DESASTRES</v>
          </cell>
          <cell r="Q54" t="str">
            <v>REPORTE</v>
          </cell>
        </row>
        <row r="55">
          <cell r="L55" t="str">
            <v>F.1.5.1</v>
          </cell>
          <cell r="M55" t="str">
            <v>PREPARACION DE CAPACIDAD INSTALADA PARA LA PREPARACION Y RESPUESTA FRENTE A EMERGENCIAS Y DESASTRES EN EL DISTRITO</v>
          </cell>
          <cell r="N55" t="str">
            <v>F.1.5.1-6</v>
          </cell>
          <cell r="O55" t="str">
            <v>5005564: MANTENIMIENTO DE CAUCES, DRENAJES Y ESTRUCTURAS DE SEGURIDAD FISICA FRENTE A PELIGROS</v>
          </cell>
          <cell r="P55" t="str">
            <v>0068: REDUCCION DE VULNERABILIDAD Y ATENCION DE EMERGENCIAS POR DESASTRES</v>
          </cell>
          <cell r="Q55" t="str">
            <v>INTERVENCION</v>
          </cell>
        </row>
        <row r="56">
          <cell r="L56" t="str">
            <v>F.1.5.1</v>
          </cell>
          <cell r="M56" t="str">
            <v>PREPARACION DE CAPACIDAD INSTALADA PARA LA PREPARACION Y RESPUESTA FRENTE A EMERGENCIAS Y DESASTRES EN EL DISTRITO</v>
          </cell>
          <cell r="N56" t="str">
            <v>F.1.5.1-7</v>
          </cell>
          <cell r="O56" t="str">
            <v>5005580: FORMACION Y CAPACITACION EN MATERIA DE GESTION DE RIESGO DE DESASTRES Y ADAPTACION AL CAMBIO CLIMATICO</v>
          </cell>
          <cell r="P56" t="str">
            <v>0068: REDUCCION DE VULNERABILIDAD Y ATENCION DE EMERGENCIAS POR DESASTRES</v>
          </cell>
          <cell r="Q56" t="str">
            <v>PERSONA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ACION"/>
      <sheetName val="AYUDA "/>
      <sheetName val="F. POI- 01"/>
      <sheetName val="F. POI-02 (1)"/>
      <sheetName val="F. POI-02 (2)"/>
      <sheetName val="RESUMEN"/>
      <sheetName val="R BS SS"/>
      <sheetName val="LINEAMIENTOS"/>
      <sheetName val="OBJ-PEI"/>
      <sheetName val="AC. ESTRATEGICA"/>
      <sheetName val="Bs y Ss"/>
      <sheetName val="DATOS"/>
    </sheetNames>
    <sheetDataSet>
      <sheetData sheetId="0"/>
      <sheetData sheetId="1"/>
      <sheetData sheetId="2">
        <row r="3">
          <cell r="R3" t="str">
            <v>GERENCIA DE PLANIFICACION Y PRESUPUESTO</v>
          </cell>
        </row>
      </sheetData>
      <sheetData sheetId="3">
        <row r="14">
          <cell r="AH14" t="str">
            <v>2.3.1 5.1 2 PAPELERIA EN GENERAL, UTILES Y MATERIALES DE OFICINA</v>
          </cell>
          <cell r="AI14">
            <v>7.5</v>
          </cell>
        </row>
        <row r="16">
          <cell r="AH16" t="str">
            <v>2.3.1 5.1 2 PAPELERIA EN GENERAL, UTILES Y MATERIALES DE OFICINA</v>
          </cell>
          <cell r="AI16">
            <v>50</v>
          </cell>
        </row>
        <row r="18">
          <cell r="AH18" t="str">
            <v>2.3.1 5.1 2 PAPELERIA EN GENERAL, UTILES Y MATERIALES DE OFICINA</v>
          </cell>
          <cell r="AI18">
            <v>10</v>
          </cell>
        </row>
        <row r="20">
          <cell r="AH20" t="str">
            <v>2.3.1 5.1 2 PAPELERIA EN GENERAL, UTILES Y MATERIALES DE OFICINA</v>
          </cell>
          <cell r="AI20">
            <v>896</v>
          </cell>
        </row>
        <row r="22">
          <cell r="AH22" t="str">
            <v>2.3.1 5.1 1 REPUESTOS Y ACCESORIOS</v>
          </cell>
          <cell r="AI22">
            <v>5856</v>
          </cell>
        </row>
        <row r="24">
          <cell r="AH24" t="str">
            <v>2.3.1 5.1 2 PAPELERIA EN GENERAL, UTILES Y MATERIALES DE OFICINA</v>
          </cell>
          <cell r="AI24">
            <v>2.0099999999999998</v>
          </cell>
        </row>
        <row r="26">
          <cell r="AH26" t="str">
            <v>2.3.1 5.1 2 PAPELERIA EN GENERAL, UTILES Y MATERIALES DE OFICINA</v>
          </cell>
          <cell r="AI26">
            <v>20</v>
          </cell>
        </row>
        <row r="28">
          <cell r="AH28" t="str">
            <v>2.3.1 5.1 2 PAPELERIA EN GENERAL, UTILES Y MATERIALES DE OFICINA</v>
          </cell>
          <cell r="AI28">
            <v>10.5</v>
          </cell>
        </row>
        <row r="30">
          <cell r="AH30" t="str">
            <v>2.3.1 5.1 2 PAPELERIA EN GENERAL, UTILES Y MATERIALES DE OFICINA</v>
          </cell>
          <cell r="AI30">
            <v>2</v>
          </cell>
        </row>
        <row r="32">
          <cell r="AH32" t="str">
            <v>2.3.1 5.1 2 PAPELERIA EN GENERAL, UTILES Y MATERIALES DE OFICINA</v>
          </cell>
          <cell r="AI32">
            <v>15</v>
          </cell>
        </row>
        <row r="34">
          <cell r="AH34" t="str">
            <v>2.3.1 5.1 2 PAPELERIA EN GENERAL, UTILES Y MATERIALES DE OFICINA</v>
          </cell>
          <cell r="AI34">
            <v>17.5</v>
          </cell>
        </row>
        <row r="36">
          <cell r="AH36" t="str">
            <v>2.3.1 5.1 2 PAPELERIA EN GENERAL, UTILES Y MATERIALES DE OFICINA</v>
          </cell>
          <cell r="AI36">
            <v>10</v>
          </cell>
        </row>
        <row r="38">
          <cell r="AH38" t="str">
            <v>2.3.1 5.1 2 PAPELERIA EN GENERAL, UTILES Y MATERIALES DE OFICINA</v>
          </cell>
          <cell r="AI38">
            <v>13.5</v>
          </cell>
        </row>
        <row r="40">
          <cell r="AH40" t="str">
            <v>2.3.1 5.1 2 PAPELERIA EN GENERAL, UTILES Y MATERIALES DE OFICINA</v>
          </cell>
          <cell r="AI40">
            <v>4</v>
          </cell>
        </row>
        <row r="42">
          <cell r="AH42" t="str">
            <v>2.3.1 5.1 2 PAPELERIA EN GENERAL, UTILES Y MATERIALES DE OFICINA</v>
          </cell>
          <cell r="AI42">
            <v>6</v>
          </cell>
        </row>
        <row r="44">
          <cell r="AH44" t="str">
            <v>2.3.1 5.1 2 PAPELERIA EN GENERAL, UTILES Y MATERIALES DE OFICINA</v>
          </cell>
          <cell r="AI44">
            <v>8</v>
          </cell>
        </row>
        <row r="46">
          <cell r="AH46" t="str">
            <v>2.3.1 5.1 2 PAPELERIA EN GENERAL, UTILES Y MATERIALES DE OFICINA</v>
          </cell>
          <cell r="AI46">
            <v>10</v>
          </cell>
        </row>
        <row r="48">
          <cell r="AH48" t="str">
            <v>2.3.1 5.1 2 PAPELERIA EN GENERAL, UTILES Y MATERIALES DE OFICINA</v>
          </cell>
          <cell r="AI48">
            <v>7.2</v>
          </cell>
        </row>
        <row r="50">
          <cell r="AH50" t="str">
            <v>2.3.1 5.1 2 PAPELERIA EN GENERAL, UTILES Y MATERIALES DE OFICINA</v>
          </cell>
          <cell r="AI50">
            <v>3.6</v>
          </cell>
        </row>
        <row r="52">
          <cell r="AH52" t="str">
            <v>2.3.1 5.1 2 PAPELERIA EN GENERAL, UTILES Y MATERIALES DE OFICINA</v>
          </cell>
          <cell r="AI52">
            <v>110</v>
          </cell>
        </row>
        <row r="54">
          <cell r="AH54" t="str">
            <v>2.3.1 5.1 2 PAPELERIA EN GENERAL, UTILES Y MATERIALES DE OFICINA</v>
          </cell>
          <cell r="AI54">
            <v>5</v>
          </cell>
        </row>
        <row r="56">
          <cell r="AH56" t="str">
            <v>2.3.1 5.1 2 PAPELERIA EN GENERAL, UTILES Y MATERIALES DE OFICINA</v>
          </cell>
          <cell r="AI56">
            <v>2.5</v>
          </cell>
        </row>
        <row r="58">
          <cell r="AH58" t="str">
            <v>2.3.1 5.1 2 PAPELERIA EN GENERAL, UTILES Y MATERIALES DE OFICINA</v>
          </cell>
          <cell r="AI58">
            <v>1</v>
          </cell>
        </row>
        <row r="60">
          <cell r="AH60" t="str">
            <v>2.3.1 5.1 2 PAPELERIA EN GENERAL, UTILES Y MATERIALES DE OFICINA</v>
          </cell>
          <cell r="AI60">
            <v>28</v>
          </cell>
        </row>
        <row r="62">
          <cell r="AH62" t="str">
            <v>2.3.2 7.11 99 SERVICIOS DIVERSOS</v>
          </cell>
          <cell r="AI62">
            <v>8000</v>
          </cell>
        </row>
        <row r="64">
          <cell r="AH64" t="str">
            <v>2.3.2 7.11 99 SERVICIOS DIVERSOS</v>
          </cell>
          <cell r="AI64">
            <v>2500</v>
          </cell>
        </row>
        <row r="66">
          <cell r="AH66" t="str">
            <v>2.3.2 7.11 99 SERVICIOS DIVERSOS</v>
          </cell>
          <cell r="AI66">
            <v>56000</v>
          </cell>
        </row>
        <row r="68">
          <cell r="AH68" t="str">
            <v>2.3.2 7.11 99 SERVICIOS DIVERSOS</v>
          </cell>
          <cell r="AI68">
            <v>8000</v>
          </cell>
        </row>
        <row r="70">
          <cell r="AH70" t="str">
            <v>2.3.1 5.1 2 PAPELERIA EN GENERAL, UTILES Y MATERIALES DE OFICINA</v>
          </cell>
          <cell r="AI70">
            <v>1</v>
          </cell>
        </row>
        <row r="72">
          <cell r="AH72" t="str">
            <v>2.3.1 5.1 2 PAPELERIA EN GENERAL, UTILES Y MATERIALES DE OFICINA</v>
          </cell>
          <cell r="AI72">
            <v>12</v>
          </cell>
        </row>
        <row r="74">
          <cell r="AH74" t="str">
            <v>2.3.2 8.1 1 CONTRATO ADMINISTRATIVO DE SERVICIOS</v>
          </cell>
          <cell r="AI74">
            <v>14400</v>
          </cell>
        </row>
        <row r="76">
          <cell r="AH76" t="str">
            <v>2.3.2 8.1 1 CONTRATO ADMINISTRATIVO DE SERVICIOS</v>
          </cell>
          <cell r="AI76">
            <v>30000</v>
          </cell>
        </row>
        <row r="78">
          <cell r="AH78" t="str">
            <v>2.3.2 8.1 1 CONTRATO ADMINISTRATIVO DE SERVICIOS</v>
          </cell>
          <cell r="AI78">
            <v>3924</v>
          </cell>
        </row>
        <row r="80">
          <cell r="AH80" t="str">
            <v>2.3.2 8.1 2 CONTRIBUCIONES A ESSALUD DE C.A.S.</v>
          </cell>
          <cell r="AI80">
            <v>1296</v>
          </cell>
        </row>
        <row r="82">
          <cell r="AH82" t="str">
            <v>2.3.2 1.2 2 VIATICOS Y ASIGNACIONES POR COMISION DE SERVICIO</v>
          </cell>
          <cell r="AI82">
            <v>7200</v>
          </cell>
        </row>
        <row r="84">
          <cell r="AH84" t="str">
            <v>2.3.2 1.2 1 PASAJES Y GASTOS DE TRANSPORTE</v>
          </cell>
          <cell r="AI84">
            <v>1800</v>
          </cell>
        </row>
      </sheetData>
      <sheetData sheetId="4"/>
      <sheetData sheetId="5"/>
      <sheetData sheetId="6"/>
      <sheetData sheetId="7"/>
      <sheetData sheetId="8">
        <row r="4">
          <cell r="E4" t="str">
            <v>FOMENTAR  LA ATENCION OPORTUNA EN LA POBLACION VULNERABLE DEL DISTRITO</v>
          </cell>
          <cell r="F4" t="str">
            <v>A.4.1</v>
          </cell>
          <cell r="G4" t="str">
            <v>PORCENTAJE DE LA POBLACION VULNERABLE DEL DISTRITO ATENDIDA</v>
          </cell>
          <cell r="H4" t="str">
            <v>PORCENTAJE</v>
          </cell>
          <cell r="K4">
            <v>0.14444613743714765</v>
          </cell>
          <cell r="M4">
            <v>0.14444613743714765</v>
          </cell>
          <cell r="N4">
            <v>0.15</v>
          </cell>
          <cell r="O4">
            <v>0.16</v>
          </cell>
          <cell r="P4">
            <v>0.16</v>
          </cell>
          <cell r="Q4" t="str">
            <v>MUNICIPALIDAD DISTRITAL DE DEAN VALDIVIA</v>
          </cell>
          <cell r="R4" t="str">
            <v>DATOS ESTADISTICOS INEI, MIDIS</v>
          </cell>
          <cell r="S4" t="str">
            <v>SUB GERENCIA DE DESARROLLO SOCIAL</v>
          </cell>
        </row>
        <row r="5">
          <cell r="E5" t="str">
            <v>PROMOVER LA ADECUADA NUTRICION EN LA POBLACION INFANTIL DEL DISTRITO</v>
          </cell>
          <cell r="F5" t="str">
            <v>A.4.2</v>
          </cell>
          <cell r="G5" t="str">
            <v>PORCENTAJE DE LA POBLACION INFANTIL DEL DISTRITO CON ADECUADA NUTRICION</v>
          </cell>
          <cell r="H5" t="str">
            <v>PORCENTAJE</v>
          </cell>
          <cell r="I5">
            <v>0.873</v>
          </cell>
          <cell r="J5">
            <v>2011</v>
          </cell>
          <cell r="K5">
            <v>0.873</v>
          </cell>
          <cell r="M5">
            <v>0.874</v>
          </cell>
          <cell r="N5">
            <v>0.875</v>
          </cell>
          <cell r="O5">
            <v>0.876</v>
          </cell>
          <cell r="P5">
            <v>0.876</v>
          </cell>
          <cell r="Q5" t="str">
            <v>MUNICIPALIDAD DISTRITAL DE DEAN VALDIVIA</v>
          </cell>
          <cell r="R5" t="str">
            <v>DATOS ESTADISTICOS INEI, MIDIS</v>
          </cell>
          <cell r="S5" t="str">
            <v>SUB GERENCIA DE DESARROLLO SOCIAL</v>
          </cell>
        </row>
        <row r="6">
          <cell r="E6" t="str">
            <v>INCENTIVAR LA PARTICIPACION ACTIVA DE LA POBLACION ORGANIZADA DEL DISTRITO</v>
          </cell>
          <cell r="F6" t="str">
            <v>A.4.3</v>
          </cell>
          <cell r="G6" t="str">
            <v>PORCENTAJE DE LA POBLACION ORGANIZADA DEL DISTRITO PARTICIPANTE</v>
          </cell>
          <cell r="H6" t="str">
            <v>PORCENTAJE</v>
          </cell>
          <cell r="M6">
            <v>0.32</v>
          </cell>
          <cell r="N6">
            <v>0.35</v>
          </cell>
          <cell r="O6">
            <v>0.36</v>
          </cell>
          <cell r="P6">
            <v>0.36</v>
          </cell>
          <cell r="Q6" t="str">
            <v>MUNICIPALIDAD DISTRITAL DE DEAN VALDIVIA</v>
          </cell>
          <cell r="R6" t="str">
            <v>INFORMES DE AVANCE</v>
          </cell>
          <cell r="S6" t="str">
            <v>SUB GERENCIA DE DESARROLLO SOCIAL</v>
          </cell>
        </row>
        <row r="7">
          <cell r="E7" t="str">
            <v>INCENTIVAR LA CALIDAD DEL SERVICIO EN LAS INSTITUCIONES EDUCATIVAS DEL DISTRITO</v>
          </cell>
          <cell r="F7" t="str">
            <v>B.1.1</v>
          </cell>
          <cell r="G7" t="str">
            <v>NUMERO DE INSTITUCIONES EDUCATIVAS DEL DISTRITO CON INTERVENIDAS</v>
          </cell>
          <cell r="H7" t="str">
            <v xml:space="preserve">NUMERO DE </v>
          </cell>
          <cell r="Q7" t="str">
            <v>MUNICIPALIDAD DISTRITAL DE DEAN VALDIVIA</v>
          </cell>
        </row>
        <row r="8">
          <cell r="E8" t="str">
            <v>PROMOVER LA CULTURA DE PREVENCION EN LA SALUD DE LA POBLACION DEL DISTRITO</v>
          </cell>
          <cell r="F8" t="str">
            <v>B.1.2</v>
          </cell>
          <cell r="G8" t="str">
            <v>PORCENTAJE DE LA POBLACION DEL DISTRITO CAPACITADA EN MEDIDAS DE PREVENCION EN LA SALUD</v>
          </cell>
          <cell r="H8" t="str">
            <v>PORCENTAJE</v>
          </cell>
          <cell r="Q8" t="str">
            <v>MUNICIPALIDAD DISTRITAL DE DEAN VALDIVIA</v>
          </cell>
        </row>
        <row r="9">
          <cell r="E9" t="str">
            <v>MEJORAR EL SERVICIO DE SANEAMIENTO EN LAS VIVIENDAS RURALES</v>
          </cell>
          <cell r="F9" t="str">
            <v>B.1.3</v>
          </cell>
          <cell r="G9" t="str">
            <v>NUMERO DE  VIVIENDAS RURALES CON SERVICIO DE SANEAMIENTO</v>
          </cell>
          <cell r="H9" t="str">
            <v>NUMERO</v>
          </cell>
          <cell r="M9">
            <v>50</v>
          </cell>
          <cell r="N9">
            <v>50</v>
          </cell>
          <cell r="O9">
            <v>50</v>
          </cell>
          <cell r="P9">
            <v>50</v>
          </cell>
          <cell r="Q9" t="str">
            <v>MUNICIPALIDAD DISTRITAL DE DEAN VALDIVIA</v>
          </cell>
          <cell r="R9" t="str">
            <v>INFORMES DE AVANCES</v>
          </cell>
          <cell r="S9" t="str">
            <v>SUB GERENCIA DE SERVICIOS PUBLICOS</v>
          </cell>
        </row>
        <row r="10">
          <cell r="E10" t="str">
            <v>BRINDAR SERVICIO DE CALIDAD A LA POBLACION DEL DISTRITO</v>
          </cell>
          <cell r="F10" t="str">
            <v>C.4.4</v>
          </cell>
          <cell r="G10" t="str">
            <v>PORCENTAJE DE LA POBLACION DEL DISTRITO SATISFECHA CON EL SERVICIO</v>
          </cell>
          <cell r="H10" t="str">
            <v>PORCENTAJE</v>
          </cell>
          <cell r="M10">
            <v>0.52</v>
          </cell>
          <cell r="N10">
            <v>0.55000000000000004</v>
          </cell>
          <cell r="O10">
            <v>0.56999999999999995</v>
          </cell>
          <cell r="P10">
            <v>0.56999999999999995</v>
          </cell>
          <cell r="Q10" t="str">
            <v>MUNICIPALIDAD DISTRITAL DE DEAN VALDIVIA</v>
          </cell>
          <cell r="R10" t="str">
            <v>ENCUESTA DE MEDICION</v>
          </cell>
          <cell r="S10" t="str">
            <v>OFICINA DE RELACIONES PUBLICAS</v>
          </cell>
        </row>
        <row r="11">
          <cell r="E11" t="str">
            <v>REDUCIR LOS DELITOS Y FALTAS QUE AFECTAN A LA SEGURIDAD CIUDADANA DE LA POBLACION</v>
          </cell>
          <cell r="F11" t="str">
            <v>C.1.4</v>
          </cell>
          <cell r="G11" t="str">
            <v>TASA DE DELITOS Y FALTAS QUE AFECTAN A LA SEGURIDAD CIUDADANA</v>
          </cell>
          <cell r="H11" t="str">
            <v>TASA</v>
          </cell>
          <cell r="I11">
            <v>149.43951000000001</v>
          </cell>
          <cell r="J11">
            <v>2011</v>
          </cell>
          <cell r="K11">
            <v>176.86874189553527</v>
          </cell>
          <cell r="M11">
            <v>176.81874189553525</v>
          </cell>
          <cell r="N11">
            <v>176.76874189553524</v>
          </cell>
          <cell r="O11">
            <v>176.71874189553523</v>
          </cell>
          <cell r="P11">
            <v>176.66874189553522</v>
          </cell>
          <cell r="Q11" t="str">
            <v>MUNICIPALIDAD DISTRITAL DE DEAN VALDIVIA</v>
          </cell>
          <cell r="R11" t="str">
            <v>DATOS ESTADISTICOS INEI, MINTER</v>
          </cell>
          <cell r="S11" t="str">
            <v>SUB GERENCIA DE SERVICIOS PUBLICOS</v>
          </cell>
        </row>
        <row r="12">
          <cell r="E12" t="str">
            <v>MEJORAR LA SANIDAD VEGETAL DE LOS CULTIVOS</v>
          </cell>
          <cell r="F12" t="str">
            <v>D.2.1</v>
          </cell>
          <cell r="G12" t="str">
            <v>PORCENTAJE DE CULTIVOS QUE CUENTAN CON SANIDAD VEGETAL</v>
          </cell>
          <cell r="H12" t="str">
            <v>PORCENTAJE</v>
          </cell>
          <cell r="K12">
            <v>3.8767202946307422E-4</v>
          </cell>
          <cell r="L12">
            <v>2016</v>
          </cell>
          <cell r="M12">
            <v>3.8767202946307422E-4</v>
          </cell>
          <cell r="N12">
            <v>7.7534405892614843E-4</v>
          </cell>
          <cell r="O12">
            <v>1.1630160883892228E-3</v>
          </cell>
          <cell r="P12">
            <v>1.1630160883892228E-3</v>
          </cell>
          <cell r="Q12" t="str">
            <v>MUNICIPALIDAD DISTRITAL DE DEAN VALDIVIA</v>
          </cell>
          <cell r="R12" t="str">
            <v>INFORMES DE AVANCES, ESTADISTICA DEL MINISTERIO DE AGRICULTURA DE AREQUIPA</v>
          </cell>
          <cell r="S12" t="str">
            <v>SUB GERENCIA DE SERVICIOS PUBLICOS</v>
          </cell>
        </row>
        <row r="13">
          <cell r="E13" t="str">
            <v>MEJORAR LA SANIDAD ANIMAL EN EL GANADO</v>
          </cell>
          <cell r="F13" t="str">
            <v>D.2.2</v>
          </cell>
          <cell r="G13" t="str">
            <v>PORCENTAJE DE CULTIVOS QUE CUENTAN CON SANIDAD VEGETAL</v>
          </cell>
          <cell r="H13" t="str">
            <v>PORCENTAJE</v>
          </cell>
          <cell r="K13">
            <v>1.3039509714434737E-2</v>
          </cell>
          <cell r="L13">
            <v>2016</v>
          </cell>
          <cell r="M13">
            <v>1.3039509714434737E-2</v>
          </cell>
          <cell r="N13">
            <v>1.9559264571652107E-2</v>
          </cell>
          <cell r="O13">
            <v>2.6079019428869473E-2</v>
          </cell>
          <cell r="P13">
            <v>2.6079019428869473E-2</v>
          </cell>
          <cell r="Q13" t="str">
            <v>MUNICIPALIDAD DISTRITAL DE DEAN VALDIVIA</v>
          </cell>
          <cell r="R13" t="str">
            <v>INFORMES DE AVANCES, ESTADISTICA DEL MINISTERIO DE AGRICULTURA DE AREQUIPA</v>
          </cell>
          <cell r="S13" t="str">
            <v>SUB GERENCIA DE SERVICIOS PUBLICOS</v>
          </cell>
        </row>
        <row r="14">
          <cell r="E14" t="str">
            <v>IMPULSAR EL DESARROLLO DE ATRACTIVOS TURISTICOS EN EL DISTRITO</v>
          </cell>
          <cell r="F14" t="str">
            <v>D.2.3</v>
          </cell>
          <cell r="G14" t="str">
            <v>PORCENTAJE DE ATRACTIVOS TURISTICOS IMPULSADOS</v>
          </cell>
          <cell r="H14" t="str">
            <v>PORCENTAJE</v>
          </cell>
          <cell r="Q14" t="str">
            <v>MUNICIPALIDAD DISTRITAL DE DEAN VALDIVIA</v>
          </cell>
        </row>
        <row r="15">
          <cell r="E15" t="str">
            <v>MEJORAR LAS CONDICIONES DEL SERVICIO DE TRANSPORTE EN LAS VIAS DEL DISTRITO</v>
          </cell>
          <cell r="F15" t="str">
            <v>E.3.1</v>
          </cell>
          <cell r="G15" t="str">
            <v>NUMERO DE VIAS DEL DISTRITO EN ADECUADAS CONDICIONES</v>
          </cell>
          <cell r="H15" t="str">
            <v>NUMERO</v>
          </cell>
          <cell r="M15">
            <v>3</v>
          </cell>
          <cell r="N15">
            <v>3</v>
          </cell>
          <cell r="O15">
            <v>3</v>
          </cell>
          <cell r="P15">
            <v>6</v>
          </cell>
          <cell r="Q15" t="str">
            <v>MUNICIPALIDAD DISTRITAL DE DEAN VALDIVIA</v>
          </cell>
          <cell r="R15" t="str">
            <v>INFORMES DE AVANCES</v>
          </cell>
          <cell r="S15" t="str">
            <v>SUB GERENCIA DE OBRAS, DESARROLLO URBANO Y RURAL</v>
          </cell>
        </row>
        <row r="16">
          <cell r="E16" t="str">
            <v>PROMOVER LA ADECUADA OCUPACION Y USO DEL TERRITORIO EN EL DISTRITO</v>
          </cell>
          <cell r="F16" t="str">
            <v>E.3.2</v>
          </cell>
          <cell r="G16" t="str">
            <v>NUMERO DE MEDIDAS DE OCUPACION Y USO DEL TERRITORIO IMPLEMENTADAS</v>
          </cell>
          <cell r="H16" t="str">
            <v>NUMERO</v>
          </cell>
          <cell r="M16">
            <v>2</v>
          </cell>
          <cell r="N16">
            <v>1</v>
          </cell>
          <cell r="O16">
            <v>1</v>
          </cell>
          <cell r="P16">
            <v>4</v>
          </cell>
          <cell r="Q16" t="str">
            <v>MUNICIPALIDAD DISTRITAL DE DEAN VALDIVIA</v>
          </cell>
          <cell r="R16" t="str">
            <v>INFORMES DE AVANCES</v>
          </cell>
          <cell r="S16" t="str">
            <v>SUB GERENCIA DE OBRAS, DESARROLLO URBANO Y RURAL</v>
          </cell>
        </row>
        <row r="17">
          <cell r="E17" t="str">
            <v>IMPLEMENTAR LA GESTION INTEGRAL DE RESIDUOS SOLIDOS DEL DISTRITO</v>
          </cell>
          <cell r="F17" t="str">
            <v>F.3.3</v>
          </cell>
          <cell r="G17" t="str">
            <v>NUMERO DE MEDIDAS DE LA GESTION INTEGRAL DE RESIDUOS SOLIDOS IMPLEMENTADAS</v>
          </cell>
          <cell r="H17" t="str">
            <v>NUMERO</v>
          </cell>
          <cell r="K17">
            <v>1</v>
          </cell>
          <cell r="L17">
            <v>2016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 t="str">
            <v>MUNICIPALIDAD DISTRITAL DE DEAN VALDIVIA</v>
          </cell>
          <cell r="R17" t="str">
            <v>INFORMES DE AVANCES</v>
          </cell>
          <cell r="S17" t="str">
            <v>SUB GERENCIA DE SERVICIOS PUBLICOS</v>
          </cell>
        </row>
        <row r="18">
          <cell r="E18" t="str">
            <v>CONSERVAR ADECUADAMENTE  LAS AREAS VERDES DEL DISTRITO</v>
          </cell>
          <cell r="F18" t="str">
            <v>F.3.4</v>
          </cell>
          <cell r="G18" t="str">
            <v>NUMERO DE AREAS VERDES CONSERVADAS</v>
          </cell>
          <cell r="H18" t="str">
            <v>NUMERO</v>
          </cell>
          <cell r="K18">
            <v>1216</v>
          </cell>
          <cell r="M18">
            <v>1216</v>
          </cell>
          <cell r="N18">
            <v>1216</v>
          </cell>
          <cell r="O18">
            <v>1216</v>
          </cell>
          <cell r="P18">
            <v>1216</v>
          </cell>
          <cell r="Q18" t="str">
            <v>MUNICIPALIDAD DISTRITAL DE DEAN VALDIVIA</v>
          </cell>
          <cell r="R18" t="str">
            <v>INFORMES DE AVANCES</v>
          </cell>
          <cell r="S18" t="str">
            <v>SUB GERENCIA DE SERVICIOS PUBLICOS</v>
          </cell>
        </row>
        <row r="19">
          <cell r="E19" t="str">
            <v>REDUCIR LA VULNERABILIDAD POR DESASTRES NATURALES EN EL DISTRITO</v>
          </cell>
          <cell r="F19" t="str">
            <v>F.1.5</v>
          </cell>
          <cell r="G19" t="str">
            <v>NUMERO DE MEDIDAS DE VULNERABILIDAD POR DESASTRES NATURALES IMPLEMENTADAS</v>
          </cell>
          <cell r="H19" t="str">
            <v>NUMERO</v>
          </cell>
          <cell r="L19">
            <v>2016</v>
          </cell>
          <cell r="M19">
            <v>3</v>
          </cell>
          <cell r="N19">
            <v>3</v>
          </cell>
          <cell r="O19">
            <v>3</v>
          </cell>
          <cell r="P19">
            <v>3</v>
          </cell>
          <cell r="Q19" t="str">
            <v>MUNICIPALIDAD DISTRITAL DE DEAN VALDIVIA</v>
          </cell>
          <cell r="R19" t="str">
            <v>INFORMES DE AVANCES</v>
          </cell>
          <cell r="S19" t="str">
            <v>SUB GERENCIA DE OBRAS, DESARROLLO URBANO Y RURAL</v>
          </cell>
        </row>
      </sheetData>
      <sheetData sheetId="9">
        <row r="4">
          <cell r="F4" t="str">
            <v>FORTALECIMIENTO DE CAPACIDADES DE LA POBLACION VULNERABLE DEL DISTRITO</v>
          </cell>
          <cell r="G4" t="str">
            <v>A.4.1.1</v>
          </cell>
          <cell r="H4" t="str">
            <v>NUMERO DE POBLACION VULNERABLE CAPACITADA</v>
          </cell>
          <cell r="I4" t="str">
            <v>NUMERO</v>
          </cell>
          <cell r="L4">
            <v>948</v>
          </cell>
          <cell r="N4">
            <v>940</v>
          </cell>
          <cell r="O4">
            <v>985</v>
          </cell>
          <cell r="P4">
            <v>1051</v>
          </cell>
          <cell r="Q4">
            <v>1051</v>
          </cell>
          <cell r="R4" t="str">
            <v>UNIDAD ORGANICA</v>
          </cell>
          <cell r="S4" t="str">
            <v>LISTAS, MATERIAL FOTOGRAFICO, INFORMES</v>
          </cell>
          <cell r="T4" t="str">
            <v>SUB GERENCIA DE DESARROLLO SOCIAL</v>
          </cell>
        </row>
        <row r="5">
          <cell r="F5" t="str">
            <v>PROMOCION DE ACTIVIDADES DE CONFRATERNIDAD  DE LA POBLACION VULNERABLE DEL DISTRITO</v>
          </cell>
          <cell r="G5" t="str">
            <v>A.4.1.2</v>
          </cell>
          <cell r="H5" t="str">
            <v>NUMERO DE POBLACION VULNERABLE PARTICIPANTE</v>
          </cell>
          <cell r="I5" t="str">
            <v>NUMERO</v>
          </cell>
          <cell r="L5">
            <v>658</v>
          </cell>
          <cell r="N5">
            <v>658</v>
          </cell>
          <cell r="O5">
            <v>690</v>
          </cell>
          <cell r="P5">
            <v>736</v>
          </cell>
          <cell r="Q5">
            <v>736</v>
          </cell>
          <cell r="R5" t="str">
            <v>UNIDAD ORGANICA</v>
          </cell>
          <cell r="S5" t="str">
            <v>LISTAS, MATERIAL FOTOGRAFICO, INFORMES</v>
          </cell>
          <cell r="T5" t="str">
            <v>SUB GERENCIA DE DESARROLLO SOCIAL</v>
          </cell>
        </row>
        <row r="6">
          <cell r="F6" t="str">
            <v>IMPLEMENTACION DEL CUIDADO INFANTIL Y LA ADECUADA ALIMENTACION EN LA MUNICIPALIDAD</v>
          </cell>
          <cell r="G6" t="str">
            <v>A.4.2.1</v>
          </cell>
          <cell r="H6" t="str">
            <v>NUMERO DE CUIDADO INFANTIL Y LA ADECUADA ALIMENTACION IMPLEMENTADO</v>
          </cell>
          <cell r="I6" t="str">
            <v>NUMERO</v>
          </cell>
          <cell r="J6">
            <v>1</v>
          </cell>
          <cell r="K6">
            <v>2015</v>
          </cell>
          <cell r="L6">
            <v>1</v>
          </cell>
          <cell r="M6">
            <v>2016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 t="str">
            <v>UNIDAD ORGANICA</v>
          </cell>
          <cell r="S6" t="str">
            <v>INFORMES DE AVANCE</v>
          </cell>
          <cell r="T6" t="str">
            <v>SUB GERENCIA DE SERVICIOS PUBLICOS</v>
          </cell>
        </row>
        <row r="7">
          <cell r="F7" t="str">
            <v>PROMOCION ACTIVIDADES DE IDENTIDAD Y CULTURA  EN LA POBLACION DEL DISTRITO</v>
          </cell>
          <cell r="G7" t="str">
            <v>A.4.3.1</v>
          </cell>
          <cell r="H7" t="str">
            <v>NUMERO DE PERSONAS PARTICIPANTES</v>
          </cell>
          <cell r="I7" t="str">
            <v>NUMERO</v>
          </cell>
          <cell r="L7">
            <v>700</v>
          </cell>
          <cell r="N7">
            <v>700</v>
          </cell>
          <cell r="O7">
            <v>750</v>
          </cell>
          <cell r="P7">
            <v>800</v>
          </cell>
          <cell r="Q7">
            <v>800</v>
          </cell>
          <cell r="R7" t="str">
            <v>UNIDAD ORGANICA</v>
          </cell>
          <cell r="S7" t="str">
            <v>LISTAS, MATERIAL FOTOGRAFICO, INFORMES</v>
          </cell>
          <cell r="T7" t="str">
            <v>SUB GERENCIA DE DESARROLLO SOCIAL</v>
          </cell>
        </row>
        <row r="8">
          <cell r="F8" t="str">
            <v>PROMOCION ACTIVIDADES FISICAS Y  RECREATIVAS EN LA POBLACION DEL DISTRITO</v>
          </cell>
          <cell r="G8" t="str">
            <v>B.1.1.1</v>
          </cell>
          <cell r="H8" t="str">
            <v>NUMERO DE PERSONAS PARTICIPANTES</v>
          </cell>
          <cell r="I8" t="str">
            <v>NUMERO</v>
          </cell>
          <cell r="L8">
            <v>800</v>
          </cell>
          <cell r="N8">
            <v>800</v>
          </cell>
          <cell r="O8">
            <v>850</v>
          </cell>
          <cell r="P8">
            <v>900</v>
          </cell>
          <cell r="Q8">
            <v>900</v>
          </cell>
          <cell r="R8" t="str">
            <v>UNIDAD ORGANICA</v>
          </cell>
          <cell r="S8" t="str">
            <v>LISTAS, MATERIAL FOTOGRAFICO, INFORMES</v>
          </cell>
          <cell r="T8" t="str">
            <v>SUB GERENCIA DE DESARROLLO SOCIAL</v>
          </cell>
        </row>
        <row r="9">
          <cell r="F9" t="str">
            <v xml:space="preserve">  </v>
          </cell>
          <cell r="G9" t="e">
            <v>#N/A</v>
          </cell>
          <cell r="I9" t="str">
            <v/>
          </cell>
          <cell r="R9" t="str">
            <v>UNIDAD ORGANICA</v>
          </cell>
        </row>
        <row r="10">
          <cell r="F10" t="str">
            <v>FOMENTO DE LA PRACTICA DE BUENOS ESTILOS DE VIDA SALUDABLE EN LA POBLACION DEL DISTRITO</v>
          </cell>
          <cell r="G10" t="str">
            <v>B.1.2.1</v>
          </cell>
          <cell r="H10" t="str">
            <v>NUMERO DE PERSONAS CAPACITADAS EN LA PRACTICA DE BUENOS ESTILOS DE VIDA SALUDABLE</v>
          </cell>
          <cell r="I10" t="str">
            <v>NUMERO</v>
          </cell>
          <cell r="R10" t="str">
            <v>UNIDAD ORGANICA</v>
          </cell>
          <cell r="S10" t="str">
            <v>LISTAS, MATERIAL FOTOGRAFICO, INFORMES</v>
          </cell>
          <cell r="T10" t="str">
            <v>SUB GERENCIA DE DESARROLLO SOCIAL</v>
          </cell>
        </row>
        <row r="11">
          <cell r="F11" t="str">
            <v>IMPLEMENTACION DE SERVICIO DE AGUA POTABLE Y SANEAMIENTO EN HOGARES RURALES DEL DISTRITO</v>
          </cell>
          <cell r="G11" t="str">
            <v>B.1.3.1</v>
          </cell>
          <cell r="H11" t="str">
            <v>NUMERO DE SISTEMAS DE SANEAMIENTO IMPLEMENTADO</v>
          </cell>
          <cell r="I11" t="str">
            <v>NUMERO</v>
          </cell>
          <cell r="N11">
            <v>3</v>
          </cell>
          <cell r="O11">
            <v>1</v>
          </cell>
          <cell r="P11">
            <v>2</v>
          </cell>
          <cell r="Q11">
            <v>6</v>
          </cell>
          <cell r="R11" t="str">
            <v>BANCO DE PROYECTOS</v>
          </cell>
          <cell r="S11" t="str">
            <v>INFORMES DE AVANCE</v>
          </cell>
          <cell r="T11" t="str">
            <v>SUB GERENCIA DE SERVICIOS PUBLICOS</v>
          </cell>
        </row>
        <row r="12">
          <cell r="F12" t="str">
            <v>FORTALECIMIENTO INTEGRAL DE LAS CAPACIDADES Y HABILIDADES DE LOS TRABAJADORES MUNICIPALES</v>
          </cell>
          <cell r="G12" t="str">
            <v>C.4.4.1</v>
          </cell>
          <cell r="H12" t="str">
            <v>NUMERDO DE TRABAJADORES CAPACITADOS</v>
          </cell>
          <cell r="I12" t="str">
            <v>NUMERO</v>
          </cell>
          <cell r="N12">
            <v>250</v>
          </cell>
          <cell r="O12">
            <v>270</v>
          </cell>
          <cell r="P12">
            <v>300</v>
          </cell>
          <cell r="Q12">
            <v>300</v>
          </cell>
          <cell r="R12" t="str">
            <v>UNIDAD ORGANICA</v>
          </cell>
          <cell r="S12" t="str">
            <v>LISTAS, MATERIAL FOTOGRAFICO, INFORMES</v>
          </cell>
          <cell r="T12" t="str">
            <v>OFICINA DE RECURSOS HUMANOS</v>
          </cell>
        </row>
        <row r="13">
          <cell r="F13" t="str">
            <v>PROMOCION DE UNA GESTION EFICIENTE Y EFICAZ EN LA MUNICIPALIDAD</v>
          </cell>
          <cell r="G13" t="str">
            <v>C.4.4.2</v>
          </cell>
          <cell r="H13" t="str">
            <v>PORCENTAJE DE DESEMPEÑO DE  ACTIVIDADES REALIZADAS</v>
          </cell>
          <cell r="I13" t="str">
            <v>PORCENTAJE</v>
          </cell>
          <cell r="N13">
            <v>0.75</v>
          </cell>
          <cell r="O13">
            <v>0.8</v>
          </cell>
          <cell r="P13">
            <v>0.85</v>
          </cell>
          <cell r="Q13">
            <v>0.85</v>
          </cell>
          <cell r="R13" t="str">
            <v>UNIDAD ORGANICA</v>
          </cell>
          <cell r="S13" t="str">
            <v>INFORMES DE AVANCE</v>
          </cell>
          <cell r="T13" t="str">
            <v>TODAS LAS UNIDADES ORGANICAS</v>
          </cell>
        </row>
        <row r="14">
          <cell r="F14" t="str">
            <v>FOMENTO AL CUMPLIMIENTO DE OBLIGACIONES TRIBUTARIAS OPORTUNAS EN EL CONTRIBUYENTE</v>
          </cell>
          <cell r="G14" t="str">
            <v>C.4.4.3</v>
          </cell>
          <cell r="H14" t="str">
            <v>PORCENTAJE DE CONTRIBUYENTES QUE CUMPLEN CON OBLIGACIONES TRIBUTARIAS OPORTUNAMENTE</v>
          </cell>
          <cell r="I14" t="str">
            <v>PORCENTAJE</v>
          </cell>
          <cell r="N14">
            <v>0.68</v>
          </cell>
          <cell r="O14">
            <v>0.69</v>
          </cell>
          <cell r="P14">
            <v>0.7</v>
          </cell>
          <cell r="Q14">
            <v>0.7</v>
          </cell>
          <cell r="R14" t="str">
            <v>UNIDAD ORGANICA</v>
          </cell>
          <cell r="S14" t="str">
            <v>INFORMES DE AVANCE</v>
          </cell>
          <cell r="T14" t="str">
            <v>SUB GERENCIA DE ADMINISTRACION TRIBUTARIA</v>
          </cell>
        </row>
        <row r="15">
          <cell r="F15" t="str">
            <v>IMPLEMENTACION DE SISTEMAS MEDICION DE ATENCION AL CIUDADANO EN LA MUNIPALIDAD</v>
          </cell>
          <cell r="G15" t="str">
            <v>C.4.4.4</v>
          </cell>
          <cell r="H15" t="str">
            <v>NUMERO DE SISTEMAS DE MEDICION IMPLEMENTADA</v>
          </cell>
          <cell r="I15" t="str">
            <v>NUMERO</v>
          </cell>
          <cell r="N15">
            <v>1</v>
          </cell>
          <cell r="O15">
            <v>1</v>
          </cell>
          <cell r="P15">
            <v>1</v>
          </cell>
          <cell r="Q15">
            <v>3</v>
          </cell>
          <cell r="R15" t="str">
            <v>UNIDAD ORGANICA</v>
          </cell>
          <cell r="S15" t="str">
            <v>INFORMES DE AVANCE</v>
          </cell>
          <cell r="T15" t="str">
            <v>SUB GERENCIA DE ADMINISTRACION</v>
          </cell>
        </row>
        <row r="16">
          <cell r="F16" t="str">
            <v>SIMPLIFICACION PROCEDIMIENTOS EN LA MUNIPALIDAD</v>
          </cell>
          <cell r="G16" t="str">
            <v>C.4.4.5</v>
          </cell>
          <cell r="H16" t="str">
            <v>PORCENTAJE DE PROCEDIMIENTOS SIMPLIFICADOS</v>
          </cell>
          <cell r="I16" t="str">
            <v>PORCENTAJE</v>
          </cell>
          <cell r="N16">
            <v>0.6</v>
          </cell>
          <cell r="O16">
            <v>0.7</v>
          </cell>
          <cell r="P16">
            <v>0.8</v>
          </cell>
          <cell r="Q16">
            <v>0.8</v>
          </cell>
          <cell r="R16" t="str">
            <v>UNIDAD ORGANICA</v>
          </cell>
          <cell r="S16" t="str">
            <v>INFORMES DE AVANCE</v>
          </cell>
          <cell r="T16" t="str">
            <v>GERENCIA DE PLANIFICACION Y PRESUPUESTO</v>
          </cell>
        </row>
        <row r="17">
          <cell r="F17" t="str">
            <v>OPTIMIZACION DE LOS RECURSOS ECONOMICOS EJECUTADOS EN LA MUNIPALIDAD</v>
          </cell>
          <cell r="G17" t="str">
            <v>C.4.4.6</v>
          </cell>
          <cell r="H17" t="str">
            <v>PORCENTAJE DE RECURSOS EJECUTADOS</v>
          </cell>
          <cell r="I17" t="str">
            <v>PORCENTAJE</v>
          </cell>
          <cell r="J17">
            <v>0.72599999999999998</v>
          </cell>
          <cell r="K17">
            <v>2015</v>
          </cell>
          <cell r="L17">
            <v>0.75</v>
          </cell>
          <cell r="N17">
            <v>0.77</v>
          </cell>
          <cell r="O17">
            <v>0.79</v>
          </cell>
          <cell r="P17">
            <v>0.8</v>
          </cell>
          <cell r="Q17">
            <v>0.8</v>
          </cell>
          <cell r="R17" t="str">
            <v>UNIDAD ORGANICA</v>
          </cell>
          <cell r="S17" t="str">
            <v>INFORMES DE AVANCE</v>
          </cell>
          <cell r="T17" t="str">
            <v>GERENCIA DE PLANIFICACION Y PRESUPUESTO</v>
          </cell>
        </row>
        <row r="18">
          <cell r="F18" t="str">
            <v>REALIZACION  DE PATRULLAJE POR SECTOR REALIZADO EN EL DISTRITO</v>
          </cell>
          <cell r="G18" t="str">
            <v>C.1.4.1</v>
          </cell>
          <cell r="H18" t="str">
            <v>SECTORES PATRULLADOS EN EL DISTRITO</v>
          </cell>
          <cell r="I18" t="str">
            <v>SECTORES</v>
          </cell>
          <cell r="J18">
            <v>6</v>
          </cell>
          <cell r="K18">
            <v>2015</v>
          </cell>
          <cell r="L18">
            <v>6</v>
          </cell>
          <cell r="M18">
            <v>2016</v>
          </cell>
          <cell r="N18">
            <v>6</v>
          </cell>
          <cell r="O18">
            <v>6</v>
          </cell>
          <cell r="P18">
            <v>6</v>
          </cell>
          <cell r="Q18">
            <v>6</v>
          </cell>
          <cell r="R18" t="str">
            <v>UNIDAD ORGANICA</v>
          </cell>
          <cell r="S18" t="str">
            <v>INFORMES DE AVANCE</v>
          </cell>
          <cell r="T18" t="str">
            <v>SUB GERENCIA DE SERVICIOS PUBLICOS</v>
          </cell>
        </row>
        <row r="19">
          <cell r="F19" t="str">
            <v>REDUCIR LA PRESENCIA DE PLAGAS PRIORIZADAS EN EL DISTRITO</v>
          </cell>
          <cell r="G19" t="str">
            <v>D.2.1.1</v>
          </cell>
          <cell r="H19" t="str">
            <v xml:space="preserve">NUMERO DE HECTAREAS CON CONTROL DE PLAGAS </v>
          </cell>
          <cell r="I19" t="str">
            <v>NUMERO</v>
          </cell>
          <cell r="N19">
            <v>2</v>
          </cell>
          <cell r="O19">
            <v>4</v>
          </cell>
          <cell r="P19">
            <v>6</v>
          </cell>
          <cell r="Q19">
            <v>12</v>
          </cell>
          <cell r="R19" t="str">
            <v>UNIDAD ORGANICA</v>
          </cell>
          <cell r="S19" t="str">
            <v>INFORMES DE AVANCE</v>
          </cell>
          <cell r="T19" t="str">
            <v>SUB GERENCIA DE SERVICIOS PUBLICOS</v>
          </cell>
        </row>
        <row r="20">
          <cell r="F20" t="str">
            <v>REDUCIR LA PRESENCIA DE ENFERMEDADES EN  ANIMALES EN EL DISTRITO</v>
          </cell>
          <cell r="G20" t="str">
            <v>D.2.2.1</v>
          </cell>
          <cell r="H20" t="str">
            <v>NUMERO DE ANIMALES ATENDIDOS</v>
          </cell>
          <cell r="I20" t="str">
            <v>NUMERO</v>
          </cell>
          <cell r="N20">
            <v>100</v>
          </cell>
          <cell r="O20">
            <v>150</v>
          </cell>
          <cell r="P20">
            <v>200</v>
          </cell>
          <cell r="Q20">
            <v>450</v>
          </cell>
          <cell r="R20" t="str">
            <v>UNIDAD ORGANICA</v>
          </cell>
          <cell r="S20" t="str">
            <v>INFORMES DE AVANCE</v>
          </cell>
          <cell r="T20" t="str">
            <v>SUB GERENCIA DE SERVICIOS PUBLICOS</v>
          </cell>
        </row>
        <row r="21">
          <cell r="F21" t="str">
            <v>IMPLEMENTACION MEDIDAS DE DESARROLLO TURISTICO EN EL DISTRITO</v>
          </cell>
          <cell r="G21" t="str">
            <v>D.2.3.1</v>
          </cell>
          <cell r="H21" t="str">
            <v>NUMERO DE MEDIDAS IMPLEMENTADAS</v>
          </cell>
          <cell r="I21" t="str">
            <v>NUMERO</v>
          </cell>
          <cell r="R21" t="str">
            <v>UNIDAD ORGANICA</v>
          </cell>
        </row>
        <row r="22">
          <cell r="F22" t="str">
            <v>GESTION DE LA EJECUCION DE PROYECTOS DE INVERSION EN EL DISTRITO</v>
          </cell>
          <cell r="G22" t="str">
            <v>E.3.1.1</v>
          </cell>
          <cell r="H22" t="str">
            <v>NUMERO DE PROYECTOS EJECUTADOS</v>
          </cell>
          <cell r="I22" t="str">
            <v>NUMERO</v>
          </cell>
          <cell r="N22">
            <v>3</v>
          </cell>
          <cell r="O22">
            <v>3</v>
          </cell>
          <cell r="P22">
            <v>3</v>
          </cell>
          <cell r="Q22">
            <v>9</v>
          </cell>
          <cell r="R22" t="str">
            <v>UNIDAD ORGANICA</v>
          </cell>
          <cell r="S22" t="str">
            <v>INFORMES DE AVANCE</v>
          </cell>
          <cell r="T22" t="str">
            <v>SUB GERENCIA DE OBRAS, DESARROLLO URBANO Y RURAL</v>
          </cell>
        </row>
        <row r="23">
          <cell r="F23" t="str">
            <v>PROGRAMACION EJECUCION DE MANTENIMIENTO DE  LA INFRAESTRUCTURA PUBLICA MUNICIPAL DEL DISTRITO</v>
          </cell>
          <cell r="G23" t="str">
            <v>E.3.1.2</v>
          </cell>
          <cell r="H23" t="str">
            <v>NUMERO DE METROS CUADRADOS DE MANTENIMIENTOS REALIZADOS</v>
          </cell>
          <cell r="I23" t="str">
            <v>NUMERO</v>
          </cell>
          <cell r="J23">
            <v>2700</v>
          </cell>
          <cell r="K23">
            <v>2015</v>
          </cell>
          <cell r="L23">
            <v>2800</v>
          </cell>
          <cell r="M23">
            <v>2016</v>
          </cell>
          <cell r="N23">
            <v>3000</v>
          </cell>
          <cell r="O23">
            <v>3000</v>
          </cell>
          <cell r="P23">
            <v>3100</v>
          </cell>
          <cell r="Q23">
            <v>3100</v>
          </cell>
          <cell r="R23" t="str">
            <v>UNIDAD ORGANICA</v>
          </cell>
          <cell r="S23" t="str">
            <v>INFORMES DE AVANCE</v>
          </cell>
          <cell r="T23" t="str">
            <v>SUB GERENCIA DE OBRAS, DESARROLLO URBANO Y RURAL</v>
          </cell>
        </row>
        <row r="24">
          <cell r="F24" t="str">
            <v>ELABORACION PLAN DE MANEJO CATASTRAL DEL DISTRITO</v>
          </cell>
          <cell r="G24" t="str">
            <v>E.3.2.1</v>
          </cell>
          <cell r="H24" t="str">
            <v>NUMERO DE PLANES ELABORADOS</v>
          </cell>
          <cell r="I24" t="str">
            <v>NUMERO</v>
          </cell>
          <cell r="N24">
            <v>1</v>
          </cell>
          <cell r="Q24">
            <v>1</v>
          </cell>
          <cell r="R24" t="str">
            <v>UNIDAD ORGANICA</v>
          </cell>
          <cell r="S24" t="str">
            <v>INFORMES DE AVANCE</v>
          </cell>
          <cell r="T24" t="str">
            <v>SUB GERENCIA DE OBRAS, DESARROLLO URBANO Y RURAL</v>
          </cell>
        </row>
        <row r="25">
          <cell r="F25" t="str">
            <v>CONTROL DE MEDIDAS DEL DESARROLLO URBANO DEL DISTRITO</v>
          </cell>
          <cell r="G25" t="str">
            <v>E.3.2.2</v>
          </cell>
          <cell r="H25" t="str">
            <v>NUMERO DE MEDIDAS IMPLEMENTADAS</v>
          </cell>
          <cell r="I25" t="str">
            <v>NUMERO</v>
          </cell>
          <cell r="N25">
            <v>1</v>
          </cell>
          <cell r="O25">
            <v>1</v>
          </cell>
          <cell r="P25">
            <v>1</v>
          </cell>
          <cell r="Q25">
            <v>3</v>
          </cell>
          <cell r="R25" t="str">
            <v>UNIDAD ORGANICA</v>
          </cell>
          <cell r="S25" t="str">
            <v>INFORMES DE AVANCE</v>
          </cell>
          <cell r="T25" t="str">
            <v>SUB GERENCIA DE OBRAS, DESARROLLO URBANO Y RURAL</v>
          </cell>
        </row>
        <row r="26">
          <cell r="F26" t="str">
            <v>IMPLEMENTACION DEL SISTEMA DE
GESTION INTEGRAL DE
RESIDUOS SOLIDOS EN LA MUNICIPALIDAD</v>
          </cell>
          <cell r="G26" t="str">
            <v>F.3.3.1</v>
          </cell>
          <cell r="H26" t="str">
            <v>SISTEMA DE GESTION INTEGRAL DE RESIDUOS SOLIDOS EN LA MUNICIPALIDAD IMPLEMENTADO</v>
          </cell>
          <cell r="I26" t="str">
            <v>SISTEMA</v>
          </cell>
          <cell r="J26">
            <v>1</v>
          </cell>
          <cell r="K26">
            <v>2015</v>
          </cell>
          <cell r="L26">
            <v>1</v>
          </cell>
          <cell r="M26">
            <v>2016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 t="str">
            <v>UNIDAD ORGANICA</v>
          </cell>
          <cell r="S26" t="str">
            <v>INFORMES DE AVANCE</v>
          </cell>
          <cell r="T26" t="str">
            <v>SUB GERENCIA DE SERVICIOS PUBLICOS</v>
          </cell>
        </row>
        <row r="27">
          <cell r="F27" t="str">
            <v>MANTENIMIENTO EN ADECUADAS CONDICIONES LAS AREAS VERDES DEL DISTRITO</v>
          </cell>
          <cell r="G27" t="str">
            <v>F.3.4.1</v>
          </cell>
          <cell r="H27" t="str">
            <v>NUMERO DE AREAS VERDES EN ADECUADAS CONDICIONES</v>
          </cell>
          <cell r="I27" t="str">
            <v>NUMERO</v>
          </cell>
          <cell r="N27">
            <v>1216</v>
          </cell>
          <cell r="O27">
            <v>1216</v>
          </cell>
          <cell r="P27">
            <v>1216</v>
          </cell>
          <cell r="Q27">
            <v>1216</v>
          </cell>
          <cell r="R27" t="str">
            <v>UNIDAD ORGANICA</v>
          </cell>
          <cell r="S27" t="str">
            <v>INFORMES DE AVANCE</v>
          </cell>
          <cell r="T27" t="str">
            <v>SUB GERENCIA DE SERVICIOS PUBLICOS</v>
          </cell>
        </row>
        <row r="28">
          <cell r="F28" t="str">
            <v>PREPARACION DE CAPACIDAD INSTALADA PARA LA PREPARACION Y RESPUESTA FRENTE A EMERGENCIAS Y DESASTRES EN EL DISTRITO</v>
          </cell>
          <cell r="G28" t="str">
            <v>F.1.5.1</v>
          </cell>
          <cell r="H28" t="str">
            <v>NUMERO DE CAPACIDADES INSTALADAS</v>
          </cell>
          <cell r="I28" t="str">
            <v>NUMERO</v>
          </cell>
          <cell r="N28">
            <v>4</v>
          </cell>
          <cell r="O28">
            <v>4</v>
          </cell>
          <cell r="P28">
            <v>4</v>
          </cell>
          <cell r="Q28">
            <v>4</v>
          </cell>
          <cell r="R28" t="str">
            <v>UNIDAD ORGANICA</v>
          </cell>
          <cell r="S28" t="str">
            <v>INFORMES DE AVANCE</v>
          </cell>
          <cell r="T28" t="str">
            <v>SUB GERENCIA DE OBRAS, DESARROLLO URBANO Y RURAL</v>
          </cell>
        </row>
        <row r="29">
          <cell r="F29" t="str">
            <v>DESARROLLO  DE MEDIDAS DE INTERVENCION PARA LA PROTECCION FISICA FRENTE A PELIGROS EN EL DISTRITO</v>
          </cell>
          <cell r="G29" t="str">
            <v>F.1.5.2</v>
          </cell>
          <cell r="H29" t="str">
            <v>NUMERO DE INTERVENCIONES REALIZADAS</v>
          </cell>
          <cell r="I29" t="str">
            <v>NUMERO</v>
          </cell>
          <cell r="N29">
            <v>2</v>
          </cell>
          <cell r="O29">
            <v>2</v>
          </cell>
          <cell r="P29">
            <v>2</v>
          </cell>
          <cell r="Q29">
            <v>2</v>
          </cell>
          <cell r="R29" t="str">
            <v>UNIDAD ORGANICA</v>
          </cell>
          <cell r="S29" t="str">
            <v>INFORMES DE AVANCE</v>
          </cell>
          <cell r="T29" t="str">
            <v>SUB GERENCIA DE OBRAS, DESARROLLO URBANO Y RURAL</v>
          </cell>
        </row>
        <row r="30">
          <cell r="F30" t="str">
            <v>FORMACION DE CONOCIMIENTOS EN GESTION DEL RIESGO DE DESASTRES Y ADAPTACION AL CAMBIO CLIMATICO EN LA POBLACION DEL DISTRITO</v>
          </cell>
          <cell r="G30" t="str">
            <v>F.1.5.3</v>
          </cell>
          <cell r="H30" t="str">
            <v>NUMERO DE PERSONA CAPACITADAS</v>
          </cell>
          <cell r="I30" t="str">
            <v>NUMERO</v>
          </cell>
          <cell r="N30">
            <v>80</v>
          </cell>
          <cell r="O30">
            <v>80</v>
          </cell>
          <cell r="P30">
            <v>80</v>
          </cell>
          <cell r="Q30">
            <v>80</v>
          </cell>
          <cell r="R30" t="str">
            <v>UNIDAD ORGANICA</v>
          </cell>
          <cell r="S30" t="str">
            <v>INFORMES DE AVANCE</v>
          </cell>
          <cell r="T30" t="str">
            <v>SUB GERENCIA DE OBRAS, DESARROLLO URBANO Y RURAL</v>
          </cell>
        </row>
      </sheetData>
      <sheetData sheetId="10">
        <row r="3">
          <cell r="C3" t="str">
            <v>Descripcion</v>
          </cell>
          <cell r="D3" t="str">
            <v>Codigo</v>
          </cell>
          <cell r="E3" t="str">
            <v>Unidad</v>
          </cell>
          <cell r="F3" t="str">
            <v>Precio estimado</v>
          </cell>
          <cell r="I3" t="str">
            <v>Clasificador</v>
          </cell>
        </row>
        <row r="4">
          <cell r="C4" t="str">
            <v>ABRAZADERA 2" A 1"</v>
          </cell>
          <cell r="D4" t="str">
            <v>94.08.0039.4062</v>
          </cell>
          <cell r="E4" t="str">
            <v>UNIDAD</v>
          </cell>
          <cell r="F4">
            <v>20</v>
          </cell>
          <cell r="G4" t="str">
            <v>2.3.1 6.1 1</v>
          </cell>
          <cell r="H4" t="str">
            <v>DE VEHICULOS</v>
          </cell>
          <cell r="I4" t="str">
            <v>2.3.1 6.1 1 DE VEHICULOS</v>
          </cell>
        </row>
        <row r="5">
          <cell r="C5" t="str">
            <v>ABRAZADERA ACERADA DE MANGUERA S.M</v>
          </cell>
          <cell r="D5" t="str">
            <v>94.08.0039.9543</v>
          </cell>
          <cell r="E5" t="str">
            <v>UNIDAD</v>
          </cell>
          <cell r="F5">
            <v>12</v>
          </cell>
          <cell r="G5" t="str">
            <v>2.3.1 6.1 1</v>
          </cell>
          <cell r="H5" t="str">
            <v>DE VEHICULOS</v>
          </cell>
          <cell r="I5" t="str">
            <v>2.3.1 6.1 1 DE VEHICULOS</v>
          </cell>
        </row>
        <row r="6">
          <cell r="C6" t="str">
            <v>ACEITE  DE CORONA TRANS BDL X 5 GLN HD50</v>
          </cell>
          <cell r="D6" t="str">
            <v>17.55.0010.0021</v>
          </cell>
          <cell r="E6" t="str">
            <v>BALDE</v>
          </cell>
          <cell r="F6">
            <v>355</v>
          </cell>
          <cell r="G6" t="str">
            <v>2.3.1 3.1 3</v>
          </cell>
          <cell r="H6" t="str">
            <v>LUBRICANTES, GRASAS Y AFINES</v>
          </cell>
          <cell r="I6" t="str">
            <v>2.3.1 3.1 3 LUBRICANTES, GRASAS Y AFINES</v>
          </cell>
        </row>
        <row r="7">
          <cell r="C7" t="str">
            <v>ACEITE DE TRANSMISION TO30 BDL X 5 GLN CATERPILLAR - 8T9572K5</v>
          </cell>
          <cell r="D7" t="str">
            <v>17.55.0010.0225</v>
          </cell>
          <cell r="E7" t="str">
            <v>BALDE</v>
          </cell>
          <cell r="F7">
            <v>380</v>
          </cell>
          <cell r="G7" t="str">
            <v>2.3.1 3.1 3</v>
          </cell>
          <cell r="H7" t="str">
            <v>LUBRICANTES, GRASAS Y AFINES</v>
          </cell>
          <cell r="I7" t="str">
            <v>2.3.1 3.1 3 LUBRICANTES, GRASAS Y AFINES</v>
          </cell>
        </row>
        <row r="8">
          <cell r="C8" t="str">
            <v>ACEITE HIDRAULICO ATF CAT HYDO ADV 10W5G CATERPILLAR - 3096931</v>
          </cell>
          <cell r="D8" t="str">
            <v>17.55.0010.0117</v>
          </cell>
          <cell r="E8" t="str">
            <v>GALON</v>
          </cell>
          <cell r="F8">
            <v>375</v>
          </cell>
          <cell r="G8" t="str">
            <v>2.3.1 3.1 3</v>
          </cell>
          <cell r="H8" t="str">
            <v>LUBRICANTES, GRASAS Y AFINES</v>
          </cell>
          <cell r="I8" t="str">
            <v>2.3.1 3.1 3 LUBRICANTES, GRASAS Y AFINES</v>
          </cell>
        </row>
        <row r="9">
          <cell r="C9" t="str">
            <v>ACEITE DE TRANSMISION TO30 BDL X 5 GLN</v>
          </cell>
          <cell r="D9" t="str">
            <v>17.55.0010.0018</v>
          </cell>
          <cell r="E9" t="str">
            <v>BALDE</v>
          </cell>
          <cell r="F9">
            <v>380</v>
          </cell>
          <cell r="G9" t="str">
            <v>2.3.1 3.1 3</v>
          </cell>
          <cell r="H9" t="str">
            <v>LUBRICANTES, GRASAS Y AFINES</v>
          </cell>
          <cell r="I9" t="str">
            <v>2.3.1 3.1 3 LUBRICANTES, GRASAS Y AFINES</v>
          </cell>
        </row>
        <row r="10">
          <cell r="C10" t="str">
            <v>ACEITE DE MOTOR 15W40 BDL X 5 GLN MOBIL SAE 15W40B</v>
          </cell>
          <cell r="E10" t="str">
            <v>BALDE</v>
          </cell>
          <cell r="F10">
            <v>325</v>
          </cell>
          <cell r="H10" t="str">
            <v>LUBRICANTES, GRASAS Y AFINES</v>
          </cell>
          <cell r="I10" t="str">
            <v>2.3.1 3.1 3 LUBRICANTES, GRASAS Y AFINES</v>
          </cell>
        </row>
        <row r="11">
          <cell r="C11" t="str">
            <v>ACEITE DE MOTOR 20W50 BDL X 5 GLN MOBIL</v>
          </cell>
          <cell r="E11" t="str">
            <v>GALON</v>
          </cell>
          <cell r="F11">
            <v>89</v>
          </cell>
          <cell r="H11" t="str">
            <v>LUBRICANTES, GRASAS Y AFINES</v>
          </cell>
          <cell r="I11" t="str">
            <v>2.3.1 3.1 3 LUBRICANTES, GRASAS Y AFINES</v>
          </cell>
        </row>
        <row r="12">
          <cell r="C12" t="str">
            <v>ACEITE DE MOTOR 15W40 BDL X 5 GLN CATERPILLAR</v>
          </cell>
          <cell r="D12" t="str">
            <v>17.55.0010.0282</v>
          </cell>
          <cell r="E12" t="str">
            <v>BALDE</v>
          </cell>
          <cell r="F12">
            <v>345</v>
          </cell>
          <cell r="G12" t="str">
            <v>2.3.1 3.1 3</v>
          </cell>
          <cell r="H12" t="str">
            <v>LUBRICANTES, GRASAS Y AFINES</v>
          </cell>
          <cell r="I12" t="str">
            <v>2.3.1 3.1 3 LUBRICANTES, GRASAS Y AFINES</v>
          </cell>
        </row>
        <row r="13">
          <cell r="C13" t="str">
            <v>ACIDO MURIATICO X 1 GAL</v>
          </cell>
          <cell r="D13" t="str">
            <v>13.30.0001.0011</v>
          </cell>
          <cell r="E13" t="str">
            <v>UNIDAD</v>
          </cell>
          <cell r="F13">
            <v>18</v>
          </cell>
          <cell r="G13" t="str">
            <v>2.3.1 5.3 1</v>
          </cell>
          <cell r="H13" t="str">
            <v>ASEO, LIMPIEZA Y TOCADOR</v>
          </cell>
          <cell r="I13" t="str">
            <v>2.3.1 5.3 1 ASEO, LIMPIEZA Y TOCADOR</v>
          </cell>
        </row>
        <row r="14">
          <cell r="C14" t="str">
            <v>ADITIVO ACELERANTE DE FRAGUA.</v>
          </cell>
          <cell r="D14" t="str">
            <v>20.34.0012.0205</v>
          </cell>
          <cell r="E14" t="str">
            <v>BOLSAS</v>
          </cell>
          <cell r="F14">
            <v>5.5</v>
          </cell>
          <cell r="G14" t="str">
            <v>2.3.1 6.1 3</v>
          </cell>
          <cell r="H14" t="str">
            <v>DE CONSTRUCCION Y MAQUINAS</v>
          </cell>
          <cell r="I14" t="str">
            <v>2.3.1 6.1 3 DE CONSTRUCCION Y MAQUINAS</v>
          </cell>
        </row>
        <row r="15">
          <cell r="C15" t="str">
            <v>ADOQUIN DE CONCRETO DE 20 CM X 10 CM X 8 CM COLOR GRIS OSCURO</v>
          </cell>
          <cell r="D15" t="str">
            <v>20.71.0005.0041</v>
          </cell>
          <cell r="E15" t="str">
            <v>UNIDAD</v>
          </cell>
          <cell r="F15">
            <v>1.2</v>
          </cell>
          <cell r="G15" t="str">
            <v>2.3.1 6.1 3</v>
          </cell>
          <cell r="H15" t="str">
            <v>DE CONSTRUCCION Y MAQUINAS</v>
          </cell>
          <cell r="I15" t="str">
            <v>2.3.1 6.1 3 DE CONSTRUCCION Y MAQUINAS</v>
          </cell>
        </row>
        <row r="16">
          <cell r="C16" t="str">
            <v>AFICHE DE 35 X 50 CM PAPEL COUCHE DE 150 GM</v>
          </cell>
          <cell r="D16" t="str">
            <v>47.51.0001.6213</v>
          </cell>
          <cell r="E16" t="str">
            <v>MILLAR</v>
          </cell>
          <cell r="F16">
            <v>525</v>
          </cell>
          <cell r="G16" t="str">
            <v>2.3.1 99.1 3</v>
          </cell>
          <cell r="H16" t="str">
            <v>LIBROS, DIARIOS, REVISTAS Y OTROS BIENES IMPRESOS NO VINCULADOS A ENSEÑANZA</v>
          </cell>
          <cell r="I16" t="str">
            <v>2.3.1 99.1 3 LIBROS, DIARIOS, REVISTAS Y OTROS BIENES IMPRESOS NO VINCULADOS A ENSEÑANZA</v>
          </cell>
        </row>
        <row r="17">
          <cell r="C17" t="str">
            <v>AGUA MINERAL SIN GAS X 1 L</v>
          </cell>
          <cell r="D17" t="str">
            <v>09.11.0002.0012</v>
          </cell>
          <cell r="E17" t="str">
            <v>UNIDAD</v>
          </cell>
          <cell r="F17">
            <v>2.8</v>
          </cell>
          <cell r="G17" t="str">
            <v>2.3.1 1.1 1</v>
          </cell>
          <cell r="H17" t="str">
            <v>ALIMENTOS Y BEBIDAS PARA CONSUMO HUMANO</v>
          </cell>
          <cell r="I17" t="str">
            <v>2.3.1 1.1 1 ALIMENTOS Y BEBIDAS PARA CONSUMO HUMANO</v>
          </cell>
        </row>
        <row r="18">
          <cell r="C18" t="str">
            <v>AGUA MINERAL SIN GAS X 20 L</v>
          </cell>
          <cell r="D18" t="str">
            <v>09.11.0002.0030</v>
          </cell>
          <cell r="E18" t="str">
            <v>UNIDAD</v>
          </cell>
          <cell r="F18">
            <v>26</v>
          </cell>
          <cell r="G18" t="str">
            <v>2.3.1 1.1 1</v>
          </cell>
          <cell r="H18" t="str">
            <v>ALIMENTOS Y BEBIDAS PARA CONSUMO HUMANO</v>
          </cell>
          <cell r="I18" t="str">
            <v>2.3.1 1.1 1 ALIMENTOS Y BEBIDAS PARA CONSUMO HUMANO</v>
          </cell>
        </row>
        <row r="19">
          <cell r="C19" t="str">
            <v>AGUA MINERAL SIN GAS X 500 ML</v>
          </cell>
          <cell r="D19" t="str">
            <v>09.11.0002.0040</v>
          </cell>
          <cell r="E19" t="str">
            <v>UNIDAD</v>
          </cell>
          <cell r="F19">
            <v>1</v>
          </cell>
          <cell r="G19" t="str">
            <v>2.3.1 1.1 1</v>
          </cell>
          <cell r="H19" t="str">
            <v>ALIMENTOS Y BEBIDAS PARA CONSUMO HUMANO</v>
          </cell>
          <cell r="I19" t="str">
            <v>2.3.1 1.1 1 ALIMENTOS Y BEBIDAS PARA CONSUMO HUMANO</v>
          </cell>
        </row>
        <row r="20">
          <cell r="C20" t="str">
            <v>AGUA MINERAL SIN GAS X 620 ML</v>
          </cell>
          <cell r="D20" t="str">
            <v>09.11.0002.0018</v>
          </cell>
          <cell r="E20" t="str">
            <v>UNIDAD</v>
          </cell>
          <cell r="F20">
            <v>1.2</v>
          </cell>
          <cell r="G20" t="str">
            <v>2.3.1 1.1 1</v>
          </cell>
          <cell r="H20" t="str">
            <v>ALIMENTOS Y BEBIDAS PARA CONSUMO HUMANO</v>
          </cell>
          <cell r="I20" t="str">
            <v>2.3.1 1.1 1 ALIMENTOS Y BEBIDAS PARA CONSUMO HUMANO</v>
          </cell>
        </row>
        <row r="21">
          <cell r="C21" t="str">
            <v>ALAMBRE DE FIERRO NEGRO Nº 16 (AL PESO)</v>
          </cell>
          <cell r="D21" t="str">
            <v>03.39.0001.0002</v>
          </cell>
          <cell r="E21" t="str">
            <v>KILOGRAMO</v>
          </cell>
          <cell r="F21">
            <v>4.2</v>
          </cell>
          <cell r="G21" t="str">
            <v>2.3.1 11.1 5</v>
          </cell>
          <cell r="H21" t="str">
            <v>OTROS MATERIALES DE MANTENIMIENTO</v>
          </cell>
          <cell r="I21" t="str">
            <v>2.3.1 11.1 5 OTROS MATERIALES DE MANTENIMIENTO</v>
          </cell>
        </row>
        <row r="22">
          <cell r="C22" t="str">
            <v>ALAMBRE DE FIERRO NEGRO Nº 8 (AL PESO)</v>
          </cell>
          <cell r="D22" t="str">
            <v>03.39.0001.0001</v>
          </cell>
          <cell r="E22" t="str">
            <v>KILOGRAMO</v>
          </cell>
          <cell r="F22">
            <v>4</v>
          </cell>
          <cell r="G22" t="str">
            <v>2.3.1 11.1 5</v>
          </cell>
          <cell r="H22" t="str">
            <v>OTROS MATERIALES DE MANTENIMIENTO</v>
          </cell>
          <cell r="I22" t="str">
            <v>2.3.1 11.1 5 OTROS MATERIALES DE MANTENIMIENTO</v>
          </cell>
        </row>
        <row r="23">
          <cell r="C23" t="str">
            <v>ALGODON 100 GR</v>
          </cell>
          <cell r="D23" t="str">
            <v>13.50.0018.2845</v>
          </cell>
          <cell r="E23" t="str">
            <v>UNIDAD</v>
          </cell>
          <cell r="F23">
            <v>3</v>
          </cell>
          <cell r="G23" t="str">
            <v>2.3.1 5.3 1</v>
          </cell>
          <cell r="H23" t="str">
            <v>ASEO, LIMPIEZA Y TOCADOR</v>
          </cell>
          <cell r="I23" t="str">
            <v>2.3.1 5.3 1 ASEO, LIMPIEZA Y TOCADOR</v>
          </cell>
        </row>
        <row r="24">
          <cell r="C24" t="str">
            <v>ALICATE ESTANDAR</v>
          </cell>
          <cell r="D24" t="str">
            <v>41.90.0001.0071</v>
          </cell>
          <cell r="E24" t="str">
            <v>UNIDAD</v>
          </cell>
          <cell r="F24">
            <v>10</v>
          </cell>
          <cell r="G24" t="str">
            <v>2.3.1 99.1 1</v>
          </cell>
          <cell r="H24" t="str">
            <v>HERRAMIENTAS</v>
          </cell>
          <cell r="I24" t="str">
            <v>2.3.1 99.1 1 HERRAMIENTAS</v>
          </cell>
        </row>
        <row r="25">
          <cell r="C25" t="str">
            <v>ALICATE UNIVERSAL 10</v>
          </cell>
          <cell r="D25" t="str">
            <v>41.90.0001.0133</v>
          </cell>
          <cell r="E25" t="str">
            <v>UNIDAD</v>
          </cell>
          <cell r="F25">
            <v>28</v>
          </cell>
          <cell r="G25" t="str">
            <v>2.3.1 99.1 1</v>
          </cell>
          <cell r="H25" t="str">
            <v>HERRAMIENTAS</v>
          </cell>
          <cell r="I25" t="str">
            <v>2.3.1 99.1 1 HERRAMIENTAS</v>
          </cell>
        </row>
        <row r="26">
          <cell r="C26" t="str">
            <v>AMBIENTADOR SPRAY X 360ML</v>
          </cell>
          <cell r="D26" t="str">
            <v>13.30.0014.0138</v>
          </cell>
          <cell r="E26" t="str">
            <v>UNIDAD</v>
          </cell>
          <cell r="F26">
            <v>11.8</v>
          </cell>
          <cell r="G26" t="str">
            <v>2.3.1 5.3 1</v>
          </cell>
          <cell r="H26" t="str">
            <v>ASEO, LIMPIEZA Y TOCADOR</v>
          </cell>
          <cell r="I26" t="str">
            <v>2.3.1 5.3 1 ASEO, LIMPIEZA Y TOCADOR</v>
          </cell>
        </row>
        <row r="27">
          <cell r="C27" t="str">
            <v>ANILLO DE JEBE DE 90 MM</v>
          </cell>
          <cell r="D27" t="str">
            <v>20.84.0004.0652</v>
          </cell>
          <cell r="E27" t="str">
            <v>UNIDAD</v>
          </cell>
          <cell r="F27">
            <v>2</v>
          </cell>
          <cell r="G27" t="str">
            <v>2.3.1 6.1 3</v>
          </cell>
          <cell r="H27" t="str">
            <v>DE CONSTRUCCION Y MAQUINAS</v>
          </cell>
          <cell r="I27" t="str">
            <v>2.3.1 6.1 3 DE CONSTRUCCION Y MAQUINAS</v>
          </cell>
        </row>
        <row r="28">
          <cell r="C28" t="str">
            <v>ANTISALITRE LIQUIDO</v>
          </cell>
          <cell r="D28" t="str">
            <v>73.15.0006.0041</v>
          </cell>
          <cell r="E28" t="str">
            <v>GALON</v>
          </cell>
          <cell r="F28">
            <v>42</v>
          </cell>
          <cell r="G28" t="str">
            <v>2.3.1 11.1 5</v>
          </cell>
          <cell r="H28" t="str">
            <v>OTROS MATERIALES DE MANTENIMIENTO</v>
          </cell>
          <cell r="I28" t="str">
            <v>2.3.1 11.1 5 OTROS MATERIALES DE MANTENIMIENTO</v>
          </cell>
        </row>
        <row r="29">
          <cell r="C29" t="str">
            <v>ARCHIVADOR DE CARTON CON PALANCA LOMO ANGOSTO TAMAÑO OFICIO</v>
          </cell>
          <cell r="D29" t="str">
            <v>71.06.0001.0015</v>
          </cell>
          <cell r="E29" t="str">
            <v>UNIDAD</v>
          </cell>
          <cell r="F29">
            <v>3</v>
          </cell>
          <cell r="G29" t="str">
            <v>2.3.1 5.1 2</v>
          </cell>
          <cell r="H29" t="str">
            <v>PAPELERIA EN GENERAL, UTILES Y MATERIALES DE OFICINA</v>
          </cell>
          <cell r="I29" t="str">
            <v>2.3.1 5.1 2 PAPELERIA EN GENERAL, UTILES Y MATERIALES DE OFICINA</v>
          </cell>
        </row>
        <row r="30">
          <cell r="C30" t="str">
            <v>ARCHIVADOR PLASTIFICADO DE PALANCA LOMO ANCHO TAMAÑO OFICIO</v>
          </cell>
          <cell r="D30" t="str">
            <v>71.06.0001.0076</v>
          </cell>
          <cell r="E30" t="str">
            <v>UNIDAD</v>
          </cell>
          <cell r="F30">
            <v>5</v>
          </cell>
          <cell r="G30" t="str">
            <v>2.3.1 5.1 2</v>
          </cell>
          <cell r="H30" t="str">
            <v>PAPELERIA EN GENERAL, UTILES Y MATERIALES DE OFICINA</v>
          </cell>
          <cell r="I30" t="str">
            <v>2.3.1 5.1 2 PAPELERIA EN GENERAL, UTILES Y MATERIALES DE OFICINA</v>
          </cell>
        </row>
        <row r="31">
          <cell r="C31" t="str">
            <v>ARCHIVADOR PLASTIFICADO DE PALANCA LOMO ANCHO TAMAÑO A5</v>
          </cell>
          <cell r="E31" t="str">
            <v>UNIDAD</v>
          </cell>
          <cell r="F31">
            <v>2</v>
          </cell>
          <cell r="H31" t="str">
            <v>PAPELERIA EN GENERAL, UTILES Y MATERIALES DE OFICINA</v>
          </cell>
          <cell r="I31" t="str">
            <v>2.3.1 5.1 2 PAPELERIA EN GENERAL, UTILES Y MATERIALES DE OFICINA</v>
          </cell>
        </row>
        <row r="32">
          <cell r="C32" t="str">
            <v>ARENA FINA</v>
          </cell>
          <cell r="D32" t="str">
            <v>20.34.0002.0015</v>
          </cell>
          <cell r="E32" t="str">
            <v>METRO CUBICO</v>
          </cell>
          <cell r="F32">
            <v>55</v>
          </cell>
          <cell r="G32" t="str">
            <v>2.3.1 6.1 3</v>
          </cell>
          <cell r="H32" t="str">
            <v>DE CONSTRUCCION Y MAQUINAS</v>
          </cell>
          <cell r="I32" t="str">
            <v>2.3.1 6.1 3 DE CONSTRUCCION Y MAQUINAS</v>
          </cell>
        </row>
        <row r="33">
          <cell r="C33" t="str">
            <v>ARENA FINA DE RIO</v>
          </cell>
          <cell r="D33" t="str">
            <v>05.54.0001.0018</v>
          </cell>
          <cell r="E33" t="str">
            <v>METRO CUBICO</v>
          </cell>
          <cell r="F33">
            <v>55</v>
          </cell>
          <cell r="G33" t="str">
            <v>2.3.1 5.2 1</v>
          </cell>
          <cell r="H33" t="str">
            <v>AGROPECUARIO, GANADERO Y DE JARDINERIA</v>
          </cell>
          <cell r="I33" t="str">
            <v>2.3.1 5.2 1 AGROPECUARIO, GANADERO Y DE JARDINERIA</v>
          </cell>
        </row>
        <row r="34">
          <cell r="C34" t="str">
            <v>ARENA GRUESA</v>
          </cell>
          <cell r="D34" t="str">
            <v>20.34.0002.0014</v>
          </cell>
          <cell r="E34" t="str">
            <v>METRO CUBICO</v>
          </cell>
          <cell r="F34">
            <v>56</v>
          </cell>
          <cell r="G34" t="str">
            <v>2.3.1 6.1 3</v>
          </cell>
          <cell r="H34" t="str">
            <v>DE CONSTRUCCION Y MAQUINAS</v>
          </cell>
          <cell r="I34" t="str">
            <v>2.3.1 6.1 3 DE CONSTRUCCION Y MAQUINAS</v>
          </cell>
        </row>
        <row r="35">
          <cell r="C35" t="str">
            <v>ARNES DE SEGURIDAD DE POLIESTER DE 4 ANILLOS</v>
          </cell>
          <cell r="D35" t="str">
            <v>80.50.0009.0001</v>
          </cell>
          <cell r="E35" t="str">
            <v>UNIDAD</v>
          </cell>
          <cell r="F35">
            <v>170</v>
          </cell>
          <cell r="G35" t="str">
            <v>2.3.1 6.1 4</v>
          </cell>
          <cell r="H35" t="str">
            <v>DE SEGURIDAD</v>
          </cell>
          <cell r="I35" t="str">
            <v>2.3.1 6.1 4 DE SEGURIDAD</v>
          </cell>
        </row>
        <row r="36">
          <cell r="C36" t="str">
            <v>ARRANCADOR COMPLETO</v>
          </cell>
          <cell r="D36" t="str">
            <v>94.08.0014.2387</v>
          </cell>
          <cell r="E36" t="str">
            <v>UNIDAD</v>
          </cell>
          <cell r="F36">
            <v>1.5</v>
          </cell>
          <cell r="G36" t="str">
            <v>2.3.1 6.1 1</v>
          </cell>
          <cell r="H36" t="str">
            <v>DE VEHICULOS</v>
          </cell>
          <cell r="I36" t="str">
            <v>2.3.1 6.1 1 DE VEHICULOS</v>
          </cell>
        </row>
        <row r="37">
          <cell r="C37" t="str">
            <v>ASFALTO LIQUIDO CUT-BACK GRADO MC-30</v>
          </cell>
          <cell r="D37" t="str">
            <v>20.34.0019.0001</v>
          </cell>
          <cell r="E37" t="str">
            <v>GALON</v>
          </cell>
          <cell r="F37">
            <v>15</v>
          </cell>
          <cell r="G37" t="str">
            <v>2.3.1 6.1 3</v>
          </cell>
          <cell r="H37" t="str">
            <v>DE CONSTRUCCION Y MAQUINAS</v>
          </cell>
          <cell r="I37" t="str">
            <v>2.3.1 6.1 3 DE CONSTRUCCION Y MAQUINAS</v>
          </cell>
        </row>
        <row r="38">
          <cell r="C38" t="str">
            <v>ASFALTO LIQUIDO RC - 250</v>
          </cell>
          <cell r="D38" t="str">
            <v>20.34.0016.0007</v>
          </cell>
          <cell r="E38" t="str">
            <v>GALON</v>
          </cell>
          <cell r="F38">
            <v>12</v>
          </cell>
          <cell r="G38" t="str">
            <v>2.3.1 6.1 3</v>
          </cell>
          <cell r="H38" t="str">
            <v>DE CONSTRUCCION Y MAQUINAS</v>
          </cell>
          <cell r="I38" t="str">
            <v>2.3.1 6.1 3 DE CONSTRUCCION Y MAQUINAS</v>
          </cell>
        </row>
        <row r="39">
          <cell r="C39" t="str">
            <v>BALANZA ELECTRONICA DIGITAL</v>
          </cell>
          <cell r="D39" t="str">
            <v>60.22.0785.0013</v>
          </cell>
          <cell r="E39" t="str">
            <v>UNIDAD</v>
          </cell>
          <cell r="F39">
            <v>2700</v>
          </cell>
          <cell r="G39" t="str">
            <v>2.3.1 99.1 99</v>
          </cell>
          <cell r="H39" t="str">
            <v>OTROS BIENES</v>
          </cell>
          <cell r="I39" t="str">
            <v>2.3.1 99.1 99 OTROS BIENES</v>
          </cell>
        </row>
        <row r="40">
          <cell r="C40" t="str">
            <v>BALDE DE PLASTICO X 20 L</v>
          </cell>
          <cell r="D40" t="str">
            <v>64.61.0006.0003</v>
          </cell>
          <cell r="E40" t="str">
            <v>UNIDAD</v>
          </cell>
          <cell r="F40">
            <v>7</v>
          </cell>
          <cell r="G40" t="str">
            <v>2.3.1 7.1 1</v>
          </cell>
          <cell r="H40" t="str">
            <v>ENSERES</v>
          </cell>
          <cell r="I40" t="str">
            <v>2.3.1 7.1 1 ENSERES</v>
          </cell>
        </row>
        <row r="41">
          <cell r="C41" t="str">
            <v>BALDE DE PLASTICO X 5 GAL</v>
          </cell>
          <cell r="D41" t="str">
            <v>64.61.0006.0062</v>
          </cell>
          <cell r="E41" t="str">
            <v>UNIDAD</v>
          </cell>
          <cell r="F41">
            <v>10</v>
          </cell>
          <cell r="G41" t="str">
            <v>2.3.1 7.1 1</v>
          </cell>
          <cell r="H41" t="str">
            <v>ENSERES</v>
          </cell>
          <cell r="I41" t="str">
            <v>2.3.1 7.1 1 ENSERES</v>
          </cell>
        </row>
        <row r="42">
          <cell r="C42" t="str">
            <v>BAMBALINA CAMPAÑA TRIBUTARIA 7MX1M GROSOR 13 OZ</v>
          </cell>
          <cell r="D42" t="str">
            <v>47.03.0014.2000</v>
          </cell>
          <cell r="E42" t="str">
            <v>UNIDAD</v>
          </cell>
          <cell r="F42">
            <v>150</v>
          </cell>
          <cell r="G42" t="str">
            <v>2.3.1 99.1 3</v>
          </cell>
          <cell r="H42" t="str">
            <v>LIBROS, DIARIOS, REVISTAS Y OTROS BIENES IMPRESOS NO VINCULADOS A ENSEÑANZA</v>
          </cell>
          <cell r="I42" t="str">
            <v>2.3.1 99.1 3 LIBROS, DIARIOS, REVISTAS Y OTROS BIENES IMPRESOS NO VINCULADOS A ENSEÑANZA</v>
          </cell>
        </row>
        <row r="43">
          <cell r="C43" t="str">
            <v>BAMBALINA DE 4 M LARGO X 1.20 M ANCHO CON SOPORTE</v>
          </cell>
          <cell r="D43" t="str">
            <v>47.03.0014.0152</v>
          </cell>
          <cell r="E43" t="str">
            <v>UNIDAD</v>
          </cell>
          <cell r="F43">
            <v>130</v>
          </cell>
          <cell r="G43" t="str">
            <v>2.3.1 99.1 3</v>
          </cell>
          <cell r="H43" t="str">
            <v>LIBROS, DIARIOS, REVISTAS Y OTROS BIENES IMPRESOS NO VINCULADOS A ENSEÑANZA</v>
          </cell>
          <cell r="I43" t="str">
            <v>2.3.1 99.1 3 LIBROS, DIARIOS, REVISTAS Y OTROS BIENES IMPRESOS NO VINCULADOS A ENSEÑANZA</v>
          </cell>
        </row>
        <row r="44">
          <cell r="C44" t="str">
            <v>BANDEJA PORTAPAPEL DE ACRILICO DE 2 PISOS</v>
          </cell>
          <cell r="D44" t="str">
            <v>71.50.0046.0001</v>
          </cell>
          <cell r="E44" t="str">
            <v>UNIDAD</v>
          </cell>
          <cell r="F44">
            <v>18</v>
          </cell>
          <cell r="G44" t="str">
            <v>2.3.1 5.1 2</v>
          </cell>
          <cell r="H44" t="str">
            <v>PAPELERIA EN GENERAL, UTILES Y MATERIALES DE OFICINA</v>
          </cell>
          <cell r="I44" t="str">
            <v>2.3.1 5.1 2 PAPELERIA EN GENERAL, UTILES Y MATERIALES DE OFICINA</v>
          </cell>
        </row>
        <row r="45">
          <cell r="C45" t="str">
            <v>BANDERA INSTITUCIONAL DE LANILLA 2.50 M X 4.50 M</v>
          </cell>
          <cell r="D45" t="str">
            <v>85.85.0001.0167</v>
          </cell>
          <cell r="E45" t="str">
            <v>UNIDAD</v>
          </cell>
          <cell r="F45">
            <v>120</v>
          </cell>
          <cell r="G45" t="str">
            <v>2.3.1 99.1 4</v>
          </cell>
          <cell r="H45" t="str">
            <v>SIMBOLOS, DISTINTIVOS Y CONDECORACIONES</v>
          </cell>
          <cell r="I45" t="str">
            <v>2.3.1 99.1 4 SIMBOLOS, DISTINTIVOS Y CONDECORACIONES</v>
          </cell>
        </row>
        <row r="46">
          <cell r="C46" t="str">
            <v>BANDERA NACIONAL</v>
          </cell>
          <cell r="D46" t="str">
            <v>85.85.0001.0022</v>
          </cell>
          <cell r="E46" t="str">
            <v>UNIDAD</v>
          </cell>
          <cell r="F46">
            <v>80</v>
          </cell>
          <cell r="G46" t="str">
            <v>2.3.1 99.1 4</v>
          </cell>
          <cell r="H46" t="str">
            <v>SIMBOLOS, DISTINTIVOS Y CONDECORACIONES</v>
          </cell>
          <cell r="I46" t="str">
            <v>2.3.1 99.1 4 SIMBOLOS, DISTINTIVOS Y CONDECORACIONES</v>
          </cell>
        </row>
        <row r="47">
          <cell r="C47" t="str">
            <v>BANNER DE 3 MTS X 4 MTS GROSOR DE 13 OZ CON OJALILLOS</v>
          </cell>
          <cell r="E47" t="str">
            <v>UNIDAD</v>
          </cell>
          <cell r="F47">
            <v>500</v>
          </cell>
          <cell r="H47" t="str">
            <v>LIBROS, DIARIOS, REVISTAS Y OTROS BIENES IMPRESOS NO VINCULADOS A ENSEÑANZA</v>
          </cell>
          <cell r="I47" t="str">
            <v>2.3.1 99.1 3 LIBROS, DIARIOS, REVISTAS Y OTROS BIENES IMPRESOS NO VINCULADOS A ENSEÑANZA</v>
          </cell>
        </row>
        <row r="48">
          <cell r="C48" t="str">
            <v>BANNER DE 8 MTS X 4 MTS GROSOR 13 OZCON OJALILLOS</v>
          </cell>
          <cell r="E48" t="str">
            <v>UNIDAD</v>
          </cell>
          <cell r="F48">
            <v>790</v>
          </cell>
          <cell r="H48" t="str">
            <v>LIBROS, DIARIOS, REVISTAS Y OTROS BIENES IMPRESOS NO VINCULADOS A ENSEÑANZA</v>
          </cell>
          <cell r="I48" t="str">
            <v>2.3.1 99.1 3 LIBROS, DIARIOS, REVISTAS Y OTROS BIENES IMPRESOS NO VINCULADOS A ENSEÑANZA</v>
          </cell>
        </row>
        <row r="49">
          <cell r="C49" t="str">
            <v>BANNER DE 4 MTS X 3 MTS GROSOR 13 OZCON OJALILLOS</v>
          </cell>
          <cell r="E49" t="str">
            <v>UNIDAD</v>
          </cell>
          <cell r="F49">
            <v>440</v>
          </cell>
          <cell r="H49" t="str">
            <v>LIBROS, DIARIOS, REVISTAS Y OTROS BIENES IMPRESOS NO VINCULADOS A ENSEÑANZA</v>
          </cell>
          <cell r="I49" t="str">
            <v>2.3.1 99.1 3 LIBROS, DIARIOS, REVISTAS Y OTROS BIENES IMPRESOS NO VINCULADOS A ENSEÑANZA</v>
          </cell>
        </row>
        <row r="50">
          <cell r="C50" t="str">
            <v>BANNER DE 3MTS. X 2.00MTS. CON HOJALES, CON TUBOS DESARMABLES DE 3X10 Y 2X10 (INCLUYE CUERDA)</v>
          </cell>
          <cell r="D50" t="str">
            <v>47.03.0014.0291</v>
          </cell>
          <cell r="E50" t="str">
            <v>UNIDAD</v>
          </cell>
          <cell r="F50">
            <v>200</v>
          </cell>
          <cell r="G50" t="str">
            <v>2.3.1 99.1 3</v>
          </cell>
          <cell r="H50" t="str">
            <v>LIBROS, DIARIOS, REVISTAS Y OTROS BIENES IMPRESOS NO VINCULADOS A ENSEÑANZA</v>
          </cell>
          <cell r="I50" t="str">
            <v>2.3.1 99.1 3 LIBROS, DIARIOS, REVISTAS Y OTROS BIENES IMPRESOS NO VINCULADOS A ENSEÑANZA</v>
          </cell>
        </row>
        <row r="51">
          <cell r="C51" t="str">
            <v>BARBIQUEJO DE NYLON PARA CASCO</v>
          </cell>
          <cell r="D51" t="str">
            <v>80.50.0006.0034</v>
          </cell>
          <cell r="E51" t="str">
            <v>UNIDAD</v>
          </cell>
          <cell r="F51">
            <v>5</v>
          </cell>
          <cell r="G51" t="str">
            <v>2.3.1 6.1 4</v>
          </cell>
          <cell r="H51" t="str">
            <v>TEXTILES Y ACABADOS TEXTILES</v>
          </cell>
          <cell r="I51" t="str">
            <v>2.3.1 2.1 2 TEXTILES Y ACABADOS TEXTILES</v>
          </cell>
        </row>
        <row r="52">
          <cell r="C52" t="str">
            <v>BARNIZ ROBLE</v>
          </cell>
          <cell r="D52" t="str">
            <v>73.15.0003.0036</v>
          </cell>
          <cell r="E52" t="str">
            <v>GALON</v>
          </cell>
          <cell r="F52">
            <v>50</v>
          </cell>
          <cell r="G52" t="str">
            <v>2.3.1 11.1 5</v>
          </cell>
          <cell r="H52" t="str">
            <v>OTROS MATERIALES DE MANTENIMIENTO</v>
          </cell>
          <cell r="I52" t="str">
            <v>2.3.1 11.1 5 OTROS MATERIALES DE MANTENIMIENTO</v>
          </cell>
        </row>
        <row r="53">
          <cell r="C53" t="str">
            <v>BARRETA DE ACERO DE 1 IN X 1.80 M</v>
          </cell>
          <cell r="D53" t="str">
            <v>41.60.0004.0005</v>
          </cell>
          <cell r="E53" t="str">
            <v>UNIDAD</v>
          </cell>
          <cell r="F53">
            <v>50</v>
          </cell>
          <cell r="G53" t="str">
            <v>2.3.1 99.1 1</v>
          </cell>
          <cell r="H53" t="str">
            <v>HERRAMIENTAS</v>
          </cell>
          <cell r="I53" t="str">
            <v>2.3.1 99.1 1 HERRAMIENTAS</v>
          </cell>
        </row>
        <row r="54">
          <cell r="C54" t="str">
            <v>BARRETA DE FIERRO HEXAGONAL DE 1 1/4 IN X 1.80 M</v>
          </cell>
          <cell r="D54" t="str">
            <v>41.60.0004.0023</v>
          </cell>
          <cell r="E54" t="str">
            <v>UNIDAD</v>
          </cell>
          <cell r="F54">
            <v>89</v>
          </cell>
          <cell r="G54" t="str">
            <v>2.3.1 99.1 1</v>
          </cell>
          <cell r="H54" t="str">
            <v>HERRAMIENTAS</v>
          </cell>
          <cell r="I54" t="str">
            <v>2.3.1 99.1 1 HERRAMIENTAS</v>
          </cell>
        </row>
        <row r="55">
          <cell r="C55" t="str">
            <v>BATERIA 13 PLACAS 12 V</v>
          </cell>
          <cell r="D55" t="str">
            <v>28.34.0006.0056</v>
          </cell>
          <cell r="E55" t="str">
            <v>UNIDAD</v>
          </cell>
          <cell r="F55">
            <v>310</v>
          </cell>
          <cell r="G55" t="str">
            <v>2.3.1 6.1 1</v>
          </cell>
          <cell r="H55" t="str">
            <v>DE VEHICULOS</v>
          </cell>
          <cell r="I55" t="str">
            <v>2.3.1 6.1 1 DE VEHICULOS</v>
          </cell>
        </row>
        <row r="56">
          <cell r="C56" t="str">
            <v>BATERIA 15 PLACAS 12 V</v>
          </cell>
          <cell r="D56" t="str">
            <v>28.34.0006.0055</v>
          </cell>
          <cell r="E56" t="str">
            <v>UNIDAD</v>
          </cell>
          <cell r="F56">
            <v>365</v>
          </cell>
          <cell r="G56" t="str">
            <v>2.3.1 6.1 1</v>
          </cell>
          <cell r="H56" t="str">
            <v>DE VEHICULOS</v>
          </cell>
          <cell r="I56" t="str">
            <v>2.3.1 6.1 1 DE VEHICULOS</v>
          </cell>
        </row>
        <row r="57">
          <cell r="C57" t="str">
            <v>BATERIA 23 PLACAS 12 V</v>
          </cell>
          <cell r="D57" t="str">
            <v>28.34.0006.0058</v>
          </cell>
          <cell r="E57" t="str">
            <v>UNIDAD</v>
          </cell>
          <cell r="F57">
            <v>580</v>
          </cell>
          <cell r="G57" t="str">
            <v>2.3.1 6.1 1</v>
          </cell>
          <cell r="H57" t="str">
            <v>DE VEHICULOS</v>
          </cell>
          <cell r="I57" t="str">
            <v>2.3.1 6.1 1 DE VEHICULOS</v>
          </cell>
        </row>
        <row r="58">
          <cell r="C58" t="str">
            <v>BATERIA 24 PLACAS 12 V</v>
          </cell>
          <cell r="D58" t="str">
            <v>28.34.0006.0059</v>
          </cell>
          <cell r="E58" t="str">
            <v>UNIDAD</v>
          </cell>
          <cell r="F58">
            <v>590</v>
          </cell>
          <cell r="G58" t="str">
            <v>2.3.1 5.4 1</v>
          </cell>
          <cell r="H58" t="str">
            <v>ELECTRICIDAD, ILUMINACION Y ELECTRONICA</v>
          </cell>
          <cell r="I58" t="str">
            <v>2.3.1 5.4 1 ELECTRICIDAD, ILUMINACION Y ELECTRONICA</v>
          </cell>
        </row>
        <row r="59">
          <cell r="C59" t="str">
            <v>BEBIDA GASEOSA X 1.5 L</v>
          </cell>
          <cell r="D59" t="str">
            <v>09.11.0001.0182</v>
          </cell>
          <cell r="E59" t="str">
            <v>UNIDAD</v>
          </cell>
          <cell r="F59">
            <v>4.5</v>
          </cell>
          <cell r="G59" t="str">
            <v>2.3.1 1.1 1</v>
          </cell>
          <cell r="H59" t="str">
            <v>ALIMENTOS Y BEBIDAS PARA CONSUMO HUMANO</v>
          </cell>
          <cell r="I59" t="str">
            <v>2.3.1 1.1 1 ALIMENTOS Y BEBIDAS PARA CONSUMO HUMANO</v>
          </cell>
        </row>
        <row r="60">
          <cell r="C60" t="str">
            <v>BEBIDA GASEOSA X 2.25 L</v>
          </cell>
          <cell r="D60" t="str">
            <v>09.11.0001.0093</v>
          </cell>
          <cell r="E60" t="str">
            <v>UNIDAD</v>
          </cell>
          <cell r="F60">
            <v>7</v>
          </cell>
          <cell r="G60" t="str">
            <v>2.3.1 1.1 1</v>
          </cell>
          <cell r="H60" t="str">
            <v>ALIMENTOS Y BEBIDAS PARA CONSUMO HUMANO</v>
          </cell>
          <cell r="I60" t="str">
            <v>2.3.1 1.1 1 ALIMENTOS Y BEBIDAS PARA CONSUMO HUMANO</v>
          </cell>
        </row>
        <row r="61">
          <cell r="C61" t="str">
            <v>BEBIDA GASEOSA X 3 L AMARILLA</v>
          </cell>
          <cell r="D61" t="str">
            <v>09.11.0001.0157</v>
          </cell>
          <cell r="E61" t="str">
            <v>UNIDAD</v>
          </cell>
          <cell r="F61">
            <v>9</v>
          </cell>
          <cell r="G61" t="str">
            <v>2.3.1 1.1 1</v>
          </cell>
          <cell r="H61" t="str">
            <v>ALIMENTOS Y BEBIDAS PARA CONSUMO HUMANO</v>
          </cell>
          <cell r="I61" t="str">
            <v>2.3.1 1.1 1 ALIMENTOS Y BEBIDAS PARA CONSUMO HUMANO</v>
          </cell>
        </row>
        <row r="62">
          <cell r="C62" t="str">
            <v>BEBIDA GASEOSA X 3 L NARANJA</v>
          </cell>
          <cell r="D62" t="str">
            <v>09.11.0001.0199</v>
          </cell>
          <cell r="E62" t="str">
            <v>UNIDAD</v>
          </cell>
          <cell r="F62">
            <v>9</v>
          </cell>
          <cell r="G62" t="str">
            <v>2.3.1 1.1 1</v>
          </cell>
          <cell r="H62" t="str">
            <v>ALIMENTOS Y BEBIDAS PARA CONSUMO HUMANO</v>
          </cell>
          <cell r="I62" t="str">
            <v>2.3.1 1.1 1 ALIMENTOS Y BEBIDAS PARA CONSUMO HUMANO</v>
          </cell>
        </row>
        <row r="63">
          <cell r="C63" t="str">
            <v>BEBIDA GASEOSA X 3 L OSCURA</v>
          </cell>
          <cell r="D63" t="str">
            <v>09.11.0001.0161</v>
          </cell>
          <cell r="E63" t="str">
            <v>UNIDAD</v>
          </cell>
          <cell r="F63">
            <v>9</v>
          </cell>
          <cell r="G63" t="str">
            <v>2.3.1 1.1 1</v>
          </cell>
          <cell r="H63" t="str">
            <v>ALIMENTOS Y BEBIDAS PARA CONSUMO HUMANO</v>
          </cell>
          <cell r="I63" t="str">
            <v>2.3.1 1.1 1 ALIMENTOS Y BEBIDAS PARA CONSUMO HUMANO</v>
          </cell>
        </row>
        <row r="64">
          <cell r="C64" t="str">
            <v>BEBIDA GASEOSA X 500 ML</v>
          </cell>
          <cell r="D64" t="str">
            <v>09.11.0001.0131</v>
          </cell>
          <cell r="E64" t="str">
            <v>UNIDAD</v>
          </cell>
          <cell r="F64">
            <v>2</v>
          </cell>
          <cell r="G64" t="str">
            <v>2.3.1 1.1 1</v>
          </cell>
          <cell r="H64" t="str">
            <v>ALIMENTOS Y BEBIDAS PARA CONSUMO HUMANO</v>
          </cell>
          <cell r="I64" t="str">
            <v>2.3.1 1.1 1 ALIMENTOS Y BEBIDAS PARA CONSUMO HUMANO</v>
          </cell>
        </row>
        <row r="65">
          <cell r="C65" t="str">
            <v>BEBIDA GASEOSA X 500 ML OSCURA</v>
          </cell>
          <cell r="D65" t="str">
            <v>09.11.0001.0165</v>
          </cell>
          <cell r="E65" t="str">
            <v>UNIDAD</v>
          </cell>
          <cell r="F65">
            <v>2</v>
          </cell>
          <cell r="G65" t="str">
            <v>2.3.1 1.1 1</v>
          </cell>
          <cell r="H65" t="str">
            <v>ALIMENTOS Y BEBIDAS PARA CONSUMO HUMANO</v>
          </cell>
          <cell r="I65" t="str">
            <v>2.3.1 1.1 1 ALIMENTOS Y BEBIDAS PARA CONSUMO HUMANO</v>
          </cell>
        </row>
        <row r="66">
          <cell r="C66" t="str">
            <v>BOLIGRAFO (LAPICERO) DE TINTA LIQUIDA PUNTA FINA COLOR AZUL</v>
          </cell>
          <cell r="D66" t="str">
            <v>71.60.0001.0022</v>
          </cell>
          <cell r="E66" t="str">
            <v>UNIDAD</v>
          </cell>
          <cell r="F66">
            <v>3.5</v>
          </cell>
          <cell r="G66" t="str">
            <v>2.3.1 5.1 2</v>
          </cell>
          <cell r="H66" t="str">
            <v>PAPELERIA EN GENERAL, UTILES Y MATERIALES DE OFICINA</v>
          </cell>
          <cell r="I66" t="str">
            <v>2.3.1 5.1 2 PAPELERIA EN GENERAL, UTILES Y MATERIALES DE OFICINA</v>
          </cell>
        </row>
        <row r="67">
          <cell r="C67" t="str">
            <v>BOLIGRAFO (LAPICERO) DE TINTA LIQUIDA PUNTA FINA COLOR NEGRO</v>
          </cell>
          <cell r="D67" t="str">
            <v>71.60.0001.0001</v>
          </cell>
          <cell r="E67" t="str">
            <v>UNIDAD</v>
          </cell>
          <cell r="F67">
            <v>3.5</v>
          </cell>
          <cell r="G67" t="str">
            <v>2.3.1 5.1 2</v>
          </cell>
          <cell r="H67" t="str">
            <v>PAPELERIA EN GENERAL, UTILES Y MATERIALES DE OFICINA</v>
          </cell>
          <cell r="I67" t="str">
            <v>2.3.1 5.1 2 PAPELERIA EN GENERAL, UTILES Y MATERIALES DE OFICINA</v>
          </cell>
        </row>
        <row r="68">
          <cell r="C68" t="str">
            <v>BOLIGRAFO (LAPICERO) DE TINTA LIQUIDA PUNTA FINA COLOR ROJO</v>
          </cell>
          <cell r="D68" t="str">
            <v>71.60.0001.0002</v>
          </cell>
          <cell r="E68" t="str">
            <v>UNIDAD</v>
          </cell>
          <cell r="F68">
            <v>3.5</v>
          </cell>
          <cell r="G68" t="str">
            <v>2.3.1 5.1 2</v>
          </cell>
          <cell r="H68" t="str">
            <v>PAPELERIA EN GENERAL, UTILES Y MATERIALES DE OFICINA</v>
          </cell>
          <cell r="I68" t="str">
            <v>2.3.1 5.1 2 PAPELERIA EN GENERAL, UTILES Y MATERIALES DE OFICINA</v>
          </cell>
        </row>
        <row r="69">
          <cell r="C69" t="str">
            <v>BOLIGRAFO (LAPICERO) DE TINTA SECA PUNTA FINA COLOR AZUL</v>
          </cell>
          <cell r="D69" t="str">
            <v>71.60.0001.0210</v>
          </cell>
          <cell r="E69" t="str">
            <v>UNIDAD</v>
          </cell>
          <cell r="F69">
            <v>0.5</v>
          </cell>
          <cell r="G69" t="str">
            <v>2.3.1 5.1 2</v>
          </cell>
          <cell r="H69" t="str">
            <v>PAPELERIA EN GENERAL, UTILES Y MATERIALES DE OFICINA</v>
          </cell>
          <cell r="I69" t="str">
            <v>2.3.1 5.1 2 PAPELERIA EN GENERAL, UTILES Y MATERIALES DE OFICINA</v>
          </cell>
        </row>
        <row r="70">
          <cell r="C70" t="str">
            <v>BOLIGRAFO (LAPICERO) DE TINTA SECA PUNTA FINA COLOR NEGRO X 50 UNIDADES</v>
          </cell>
          <cell r="D70" t="str">
            <v>71.60.0001.0218</v>
          </cell>
          <cell r="E70" t="str">
            <v>UNIDAD</v>
          </cell>
          <cell r="F70">
            <v>0.5</v>
          </cell>
          <cell r="G70" t="str">
            <v>2.3.1 5.1 2</v>
          </cell>
          <cell r="H70" t="str">
            <v>PAPELERIA EN GENERAL, UTILES Y MATERIALES DE OFICINA</v>
          </cell>
          <cell r="I70" t="str">
            <v>2.3.1 5.1 2 PAPELERIA EN GENERAL, UTILES Y MATERIALES DE OFICINA</v>
          </cell>
        </row>
        <row r="71">
          <cell r="C71" t="str">
            <v>BOLIGRAFO (LAPICERO) DE TINTA SECA PUNTA FINA COLOR ROJO</v>
          </cell>
          <cell r="D71" t="str">
            <v>71.60.0001.0217</v>
          </cell>
          <cell r="E71" t="str">
            <v>UNIDAD</v>
          </cell>
          <cell r="F71">
            <v>0.5</v>
          </cell>
          <cell r="G71" t="str">
            <v>2.3.1 5.1 2</v>
          </cell>
          <cell r="H71" t="str">
            <v>PAPELERIA EN GENERAL, UTILES Y MATERIALES DE OFICINA</v>
          </cell>
          <cell r="I71" t="str">
            <v>2.3.1 5.1 2 PAPELERIA EN GENERAL, UTILES Y MATERIALES DE OFICINA</v>
          </cell>
        </row>
        <row r="72">
          <cell r="C72" t="str">
            <v>BOLSA DE POLIETILENO 2.5 ΜM X 45 IN X 55 IN COLOR NEGRO</v>
          </cell>
          <cell r="D72" t="str">
            <v>50.11.0004.1552</v>
          </cell>
          <cell r="E72" t="str">
            <v>CIENTO</v>
          </cell>
          <cell r="F72">
            <v>15.8</v>
          </cell>
          <cell r="G72" t="str">
            <v>2.3.1 7.1 1</v>
          </cell>
          <cell r="H72" t="str">
            <v>ENSERES</v>
          </cell>
          <cell r="I72" t="str">
            <v>2.3.1 7.1 1 ENSERES</v>
          </cell>
        </row>
        <row r="73">
          <cell r="C73" t="str">
            <v>BOT.A DE JEBE</v>
          </cell>
          <cell r="D73" t="str">
            <v>89.02.0001.0017</v>
          </cell>
          <cell r="E73" t="str">
            <v>PAR</v>
          </cell>
          <cell r="F73">
            <v>26</v>
          </cell>
          <cell r="G73" t="str">
            <v>2.3.1 2.1 2</v>
          </cell>
          <cell r="H73" t="str">
            <v>TEXTILES Y ACABADOS TEXTILES</v>
          </cell>
          <cell r="I73" t="str">
            <v>2.3.1 2.1 2 TEXTILES Y ACABADOS TEXTILES</v>
          </cell>
        </row>
        <row r="74">
          <cell r="C74" t="str">
            <v>BOTIQUIN DE MADERA INC/ MEDICAMENTOS PRIMEROS AUXILIOS</v>
          </cell>
          <cell r="E74" t="str">
            <v>UNIDAD</v>
          </cell>
          <cell r="F74">
            <v>150</v>
          </cell>
          <cell r="H74" t="str">
            <v>OTROS BIENES</v>
          </cell>
          <cell r="I74" t="str">
            <v>2.3.1 99.1 99 OTROS BIENES</v>
          </cell>
        </row>
        <row r="75">
          <cell r="C75" t="str">
            <v>BROCHA DE 4 IN TUMI</v>
          </cell>
          <cell r="D75" t="str">
            <v>73.71.0002.0004</v>
          </cell>
          <cell r="E75" t="str">
            <v>UNIDAD</v>
          </cell>
          <cell r="F75">
            <v>25</v>
          </cell>
          <cell r="G75" t="str">
            <v>2.3.1 99.1 1</v>
          </cell>
          <cell r="H75" t="str">
            <v>HERRAMIENTAS</v>
          </cell>
          <cell r="I75" t="str">
            <v>2.3.1 99.1 1 HERRAMIENTAS</v>
          </cell>
        </row>
        <row r="76">
          <cell r="C76" t="str">
            <v>BROCHA DE 4 PULGADAS</v>
          </cell>
          <cell r="D76" t="str">
            <v>94.08.0039.6547</v>
          </cell>
          <cell r="E76" t="str">
            <v>UNIDAD</v>
          </cell>
          <cell r="F76">
            <v>19</v>
          </cell>
          <cell r="G76" t="str">
            <v>2.3.1 6.1 1</v>
          </cell>
          <cell r="H76" t="str">
            <v>DE VEHICULOS</v>
          </cell>
          <cell r="I76" t="str">
            <v>2.3.1 6.1 1 DE VEHICULOS</v>
          </cell>
        </row>
        <row r="77">
          <cell r="C77" t="str">
            <v>BROCHA DE 5 IN</v>
          </cell>
          <cell r="D77" t="str">
            <v>73.71.0002.0005</v>
          </cell>
          <cell r="E77" t="str">
            <v>UNIDAD</v>
          </cell>
          <cell r="F77">
            <v>30</v>
          </cell>
          <cell r="G77" t="str">
            <v>2.3.1 99.1 1</v>
          </cell>
          <cell r="H77" t="str">
            <v>HERRAMIENTAS</v>
          </cell>
          <cell r="I77" t="str">
            <v>2.3.1 99.1 1 HERRAMIENTAS</v>
          </cell>
        </row>
        <row r="78">
          <cell r="C78" t="str">
            <v>BROCHA DE 6 IN TUMI</v>
          </cell>
          <cell r="D78" t="str">
            <v>73.71.0002.0006</v>
          </cell>
          <cell r="E78" t="str">
            <v>UNIDAD</v>
          </cell>
          <cell r="F78">
            <v>40</v>
          </cell>
          <cell r="G78" t="str">
            <v>2.3.1 99.1 1</v>
          </cell>
          <cell r="H78" t="str">
            <v>HERRAMIENTAS</v>
          </cell>
          <cell r="I78" t="str">
            <v>2.3.1 99.1 1 HERRAMIENTAS</v>
          </cell>
        </row>
        <row r="79">
          <cell r="C79" t="str">
            <v>CABLE DE 12 WATTS X 100 MTS</v>
          </cell>
          <cell r="D79" t="str">
            <v>28.16.0021.1548</v>
          </cell>
          <cell r="E79" t="str">
            <v>ROLLOS</v>
          </cell>
          <cell r="F79">
            <v>155</v>
          </cell>
          <cell r="G79" t="str">
            <v>2.3.1 5.4 1</v>
          </cell>
          <cell r="H79" t="str">
            <v>ELECTRICIDAD, ILUMINACION Y ELECTRONICA</v>
          </cell>
          <cell r="I79" t="str">
            <v>2.3.1 5.4 1 ELECTRICIDAD, ILUMINACION Y ELECTRONICA</v>
          </cell>
        </row>
        <row r="80">
          <cell r="C80" t="str">
            <v>CABLE DE 14 WATTS X 100 MTS</v>
          </cell>
          <cell r="D80" t="str">
            <v>28.16.0053.6548</v>
          </cell>
          <cell r="E80" t="str">
            <v>ROLLOS</v>
          </cell>
          <cell r="F80">
            <v>105</v>
          </cell>
          <cell r="G80" t="str">
            <v>2.3.1 5.4 1</v>
          </cell>
          <cell r="H80" t="str">
            <v>ELECTRICIDAD, ILUMINACION Y ELECTRONICA</v>
          </cell>
          <cell r="I80" t="str">
            <v>2.3.1 5.4 1 ELECTRICIDAD, ILUMINACION Y ELECTRONICA</v>
          </cell>
        </row>
        <row r="81">
          <cell r="C81" t="str">
            <v>CABLE ELECTRICO Nº 12</v>
          </cell>
          <cell r="D81" t="str">
            <v>28.16.0045.0001</v>
          </cell>
          <cell r="E81" t="str">
            <v>ROLLOS</v>
          </cell>
          <cell r="F81">
            <v>180</v>
          </cell>
          <cell r="G81" t="str">
            <v>2.3.1 5.4 1</v>
          </cell>
          <cell r="H81" t="str">
            <v>ELECTRICIDAD, ILUMINACION Y ELECTRONICA</v>
          </cell>
          <cell r="I81" t="str">
            <v>2.3.1 5.4 1 ELECTRICIDAD, ILUMINACION Y ELECTRONICA</v>
          </cell>
        </row>
        <row r="82">
          <cell r="C82" t="str">
            <v>CAMISA DE FAENA MANGA LARGA EN TELA DRILL GRUESO COLOR NEGRO TIPO COMANDO</v>
          </cell>
          <cell r="E82" t="str">
            <v>UNIDAD</v>
          </cell>
          <cell r="F82">
            <v>88</v>
          </cell>
          <cell r="H82" t="str">
            <v>VESTUARIO, ACCESORIOS Y PRENDAS DIVERSAS</v>
          </cell>
          <cell r="I82" t="str">
            <v>2.3.1 2.1 1 VESTUARIO, ACCESORIOS Y PRENDAS DIVERSAS</v>
          </cell>
        </row>
        <row r="83">
          <cell r="C83" t="str">
            <v>CAMISA DE CASIMIR MANGA LARGA</v>
          </cell>
          <cell r="D83" t="str">
            <v>89.96.0002.0240</v>
          </cell>
          <cell r="E83" t="str">
            <v>UNIDAD</v>
          </cell>
          <cell r="F83">
            <v>40</v>
          </cell>
          <cell r="G83" t="str">
            <v>2.3.1 2.1 1</v>
          </cell>
          <cell r="H83" t="str">
            <v>VESTUARIO, ACCESORIOS Y PRENDAS DIVERSAS</v>
          </cell>
          <cell r="I83" t="str">
            <v>2.3.1 2.1 1 VESTUARIO, ACCESORIOS Y PRENDAS DIVERSAS</v>
          </cell>
        </row>
        <row r="84">
          <cell r="C84" t="str">
            <v>CAMISA DE DRIL MANGA LARGA</v>
          </cell>
          <cell r="D84" t="str">
            <v>89.96.0002.0164</v>
          </cell>
          <cell r="E84" t="str">
            <v>UNIDAD</v>
          </cell>
          <cell r="F84">
            <v>38</v>
          </cell>
          <cell r="G84" t="str">
            <v>2.3.1 2.1 1</v>
          </cell>
          <cell r="H84" t="str">
            <v>VESTUARIO, ACCESORIOS Y PRENDAS DIVERSAS</v>
          </cell>
          <cell r="I84" t="str">
            <v>2.3.1 2.1 1 VESTUARIO, ACCESORIOS Y PRENDAS DIVERSAS</v>
          </cell>
        </row>
        <row r="85">
          <cell r="C85" t="str">
            <v>CAMISA DE TELA OXFORD MANGA LARGA</v>
          </cell>
          <cell r="D85" t="str">
            <v>89.96.0002.0255</v>
          </cell>
          <cell r="E85" t="str">
            <v>UNIDAD</v>
          </cell>
          <cell r="F85">
            <v>80</v>
          </cell>
          <cell r="G85" t="str">
            <v>2.3.1 2.1 1</v>
          </cell>
          <cell r="H85" t="str">
            <v>VESTUARIO, ACCESORIOS Y PRENDAS DIVERSAS</v>
          </cell>
          <cell r="I85" t="str">
            <v>2.3.1 2.1 1 VESTUARIO, ACCESORIOS Y PRENDAS DIVERSAS</v>
          </cell>
        </row>
        <row r="86">
          <cell r="C86" t="str">
            <v>CAMISETA DEPORTIVA SUBLIMADAS EN TELA POLYESTER LOMAS ORIGINAL</v>
          </cell>
          <cell r="E86" t="str">
            <v>JUEGO</v>
          </cell>
          <cell r="F86">
            <v>80</v>
          </cell>
          <cell r="H86" t="str">
            <v>VESTUARIO, ACCESORIOS Y PRENDAS DIVERSAS</v>
          </cell>
          <cell r="I86" t="str">
            <v>2.3.1 2.1 1 VESTUARIO, ACCESORIOS Y PRENDAS DIVERSAS</v>
          </cell>
        </row>
        <row r="87">
          <cell r="C87" t="str">
            <v>CAMISA DE TELA TIPO POLISTEL MANGA LARGA</v>
          </cell>
          <cell r="D87" t="str">
            <v>89.96.0002.0203</v>
          </cell>
          <cell r="E87" t="str">
            <v>UNIDAD</v>
          </cell>
          <cell r="F87">
            <v>35</v>
          </cell>
          <cell r="G87" t="str">
            <v>2.3.1 2.1 1</v>
          </cell>
          <cell r="H87" t="str">
            <v>VESTUARIO, ACCESORIOS Y PRENDAS DIVERSAS</v>
          </cell>
          <cell r="I87" t="str">
            <v>2.3.1 2.1 1 VESTUARIO, ACCESORIOS Y PRENDAS DIVERSAS</v>
          </cell>
        </row>
        <row r="88">
          <cell r="C88" t="str">
            <v>CANALETA 10*15 CLOR BLANCO</v>
          </cell>
          <cell r="E88" t="str">
            <v>UNIDAD</v>
          </cell>
          <cell r="F88">
            <v>3.5</v>
          </cell>
          <cell r="H88" t="str">
            <v>OTROS BIENES</v>
          </cell>
          <cell r="I88" t="str">
            <v>2.3.1 99.1 99 OTROS BIENES</v>
          </cell>
        </row>
        <row r="89">
          <cell r="C89" t="str">
            <v>CARTEL DE METAL PARA IDENTIFICACION DE OBRA</v>
          </cell>
          <cell r="D89" t="str">
            <v>64.63.0005.0141</v>
          </cell>
          <cell r="E89" t="str">
            <v>UNIDAD</v>
          </cell>
          <cell r="F89">
            <v>500</v>
          </cell>
          <cell r="G89" t="str">
            <v>2.3.1 99.1 99</v>
          </cell>
          <cell r="H89" t="str">
            <v>OTROS BIENES</v>
          </cell>
          <cell r="I89" t="str">
            <v>2.3.1 99.1 99 OTROS BIENES</v>
          </cell>
        </row>
        <row r="90">
          <cell r="C90" t="str">
            <v xml:space="preserve">CASACA DE DRIL </v>
          </cell>
          <cell r="D90" t="str">
            <v>89.96.0015.0050</v>
          </cell>
          <cell r="E90" t="str">
            <v>UNIDAD</v>
          </cell>
          <cell r="F90">
            <v>60</v>
          </cell>
          <cell r="G90" t="str">
            <v>2.3.1 2.1 1</v>
          </cell>
          <cell r="H90" t="str">
            <v>VESTUARIO, ACCESORIOS Y PRENDAS DIVERSAS</v>
          </cell>
          <cell r="I90" t="str">
            <v>2.3.1 2.1 1 VESTUARIO, ACCESORIOS Y PRENDAS DIVERSAS</v>
          </cell>
        </row>
        <row r="91">
          <cell r="C91" t="str">
            <v>CASACA IMPERMEABLE COLOR NEGRO CON DOS BORDADOS SEGURIDAD CIUDADANA</v>
          </cell>
          <cell r="E91" t="str">
            <v>UNIDAD</v>
          </cell>
          <cell r="F91">
            <v>116</v>
          </cell>
          <cell r="H91" t="str">
            <v>VESTUARIO, ACCESORIOS Y PRENDAS DIVERSAS</v>
          </cell>
          <cell r="I91" t="str">
            <v>2.3.1 2.1 1 VESTUARIO, ACCESORIOS Y PRENDAS DIVERSAS</v>
          </cell>
        </row>
        <row r="92">
          <cell r="C92" t="str">
            <v>CASCO DE SEGURIDAD PARA PERSONAL OBRERO</v>
          </cell>
          <cell r="E92" t="str">
            <v>UNIDAD</v>
          </cell>
          <cell r="F92">
            <v>8</v>
          </cell>
          <cell r="H92" t="str">
            <v>VESTUARIO, ACCESORIOS Y PRENDAS DIVERSAS</v>
          </cell>
          <cell r="I92" t="str">
            <v>2.3.1 2.1 1 VESTUARIO, ACCESORIOS Y PRENDAS DIVERSAS</v>
          </cell>
        </row>
        <row r="93">
          <cell r="C93" t="str">
            <v>CD GRABABLE DE 700 MB</v>
          </cell>
          <cell r="D93" t="str">
            <v>76.74.0004.0059</v>
          </cell>
          <cell r="E93" t="str">
            <v>UNIDAD</v>
          </cell>
          <cell r="F93">
            <v>2</v>
          </cell>
          <cell r="G93" t="str">
            <v>2.3.1 5.1 2</v>
          </cell>
          <cell r="H93" t="str">
            <v>PAPELERIA EN GENERAL, UTILES Y MATERIALES DE OFICINA</v>
          </cell>
          <cell r="I93" t="str">
            <v>2.3.1 5.1 2 PAPELERIA EN GENERAL, UTILES Y MATERIALES DE OFICINA</v>
          </cell>
        </row>
        <row r="94">
          <cell r="C94" t="str">
            <v>CEMENTO PORTLAND PUZOLANICO TIPO IP X 42.5 KG</v>
          </cell>
          <cell r="D94" t="str">
            <v>20.34.0022.0007</v>
          </cell>
          <cell r="E94" t="str">
            <v>UNIDAD</v>
          </cell>
          <cell r="F94">
            <v>21.5</v>
          </cell>
          <cell r="G94" t="str">
            <v>2.3.1 6.1 3</v>
          </cell>
          <cell r="H94" t="str">
            <v>DE CONSTRUCCION Y MAQUINAS</v>
          </cell>
          <cell r="I94" t="str">
            <v>2.3.1 6.1 3 DE CONSTRUCCION Y MAQUINAS</v>
          </cell>
        </row>
        <row r="95">
          <cell r="C95" t="str">
            <v>CERA LIQUIDA PARA PISO</v>
          </cell>
          <cell r="D95" t="str">
            <v>13.30.0007.0040</v>
          </cell>
          <cell r="E95" t="str">
            <v>GALON</v>
          </cell>
          <cell r="F95">
            <v>27.8</v>
          </cell>
          <cell r="G95" t="str">
            <v>2.3.1 5.3 1</v>
          </cell>
          <cell r="H95" t="str">
            <v>ASEO, LIMPIEZA Y TOCADOR</v>
          </cell>
          <cell r="I95" t="str">
            <v>2.3.1 5.3 1 ASEO, LIMPIEZA Y TOCADOR</v>
          </cell>
        </row>
        <row r="96">
          <cell r="C96" t="str">
            <v>CERA LIQUIDA PARA PISO COLOR ROJO</v>
          </cell>
          <cell r="D96" t="str">
            <v>13.30.0007.0043</v>
          </cell>
          <cell r="E96" t="str">
            <v>GALON</v>
          </cell>
          <cell r="F96">
            <v>27.8</v>
          </cell>
          <cell r="G96" t="str">
            <v>2.3.1 5.3 1</v>
          </cell>
          <cell r="H96" t="str">
            <v>ASEO, LIMPIEZA Y TOCADOR</v>
          </cell>
          <cell r="I96" t="str">
            <v>2.3.1 5.3 1 ASEO, LIMPIEZA Y TOCADOR</v>
          </cell>
        </row>
        <row r="97">
          <cell r="C97" t="str">
            <v>CHALECO DE SEGURIDAD EN DRILL COLOR NARANJA CON CITA REFLECTIVA</v>
          </cell>
          <cell r="D97" t="str">
            <v>89.96.0007.0278</v>
          </cell>
          <cell r="E97" t="str">
            <v>UNIDAD</v>
          </cell>
          <cell r="F97">
            <v>22</v>
          </cell>
          <cell r="G97" t="str">
            <v>2.3.1 2.1 1</v>
          </cell>
          <cell r="H97" t="str">
            <v>VESTUARIO, ACCESORIOS Y PRENDAS DIVERSAS</v>
          </cell>
          <cell r="I97" t="str">
            <v>2.3.1 2.1 1 VESTUARIO, ACCESORIOS Y PRENDAS DIVERSAS</v>
          </cell>
        </row>
        <row r="98">
          <cell r="C98" t="str">
            <v>CHALECO CON LOGOTIPO PANOPLY- PERSONAL TECNICO</v>
          </cell>
          <cell r="D98" t="str">
            <v>89.96.0007.0163</v>
          </cell>
          <cell r="E98" t="str">
            <v>UNIDAD</v>
          </cell>
          <cell r="F98">
            <v>90</v>
          </cell>
          <cell r="G98" t="str">
            <v>2.3.1 2.1 1</v>
          </cell>
          <cell r="H98" t="str">
            <v>VESTUARIO, ACCESORIOS Y PRENDAS DIVERSAS</v>
          </cell>
          <cell r="I98" t="str">
            <v>2.3.1 2.1 1 VESTUARIO, ACCESORIOS Y PRENDAS DIVERSAS</v>
          </cell>
        </row>
        <row r="99">
          <cell r="C99" t="str">
            <v>CHALECO DE DRIL CON LOGOTIPO</v>
          </cell>
          <cell r="D99" t="str">
            <v>89.96.0007.0149</v>
          </cell>
          <cell r="E99" t="str">
            <v>UNIDAD</v>
          </cell>
          <cell r="F99">
            <v>98</v>
          </cell>
          <cell r="G99" t="str">
            <v>2.3.1 2.1 1</v>
          </cell>
          <cell r="H99" t="str">
            <v>VESTUARIO, ACCESORIOS Y PRENDAS DIVERSAS</v>
          </cell>
          <cell r="I99" t="str">
            <v>2.3.1 2.1 1 VESTUARIO, ACCESORIOS Y PRENDAS DIVERSAS</v>
          </cell>
        </row>
        <row r="100">
          <cell r="C100" t="str">
            <v>CHALECO DE MALLA CON CINTA REFELECTIVA CON LOGOTIPO BORDADO SEGURIDAD CIUDADANA</v>
          </cell>
          <cell r="E100" t="str">
            <v>UNIDAD</v>
          </cell>
          <cell r="F100">
            <v>62.5</v>
          </cell>
          <cell r="H100" t="str">
            <v>VESTUARIO, ACCESORIOS Y PRENDAS DIVERSAS</v>
          </cell>
          <cell r="I100" t="str">
            <v>2.3.1 2.1 1 VESTUARIO, ACCESORIOS Y PRENDAS DIVERSAS</v>
          </cell>
        </row>
        <row r="101">
          <cell r="C101" t="str">
            <v>CHALECO DE TAFETAN UNISEX REVERSIBLE TALLA M</v>
          </cell>
          <cell r="D101" t="str">
            <v>89.96.0007.0208</v>
          </cell>
          <cell r="E101" t="str">
            <v>UNIDAD</v>
          </cell>
          <cell r="F101">
            <v>40</v>
          </cell>
          <cell r="G101" t="str">
            <v>2.3.1 2.1 1</v>
          </cell>
          <cell r="H101" t="str">
            <v>VESTUARIO, ACCESORIOS Y PRENDAS DIVERSAS</v>
          </cell>
          <cell r="I101" t="str">
            <v>2.3.1 2.1 1 VESTUARIO, ACCESORIOS Y PRENDAS DIVERSAS</v>
          </cell>
        </row>
        <row r="102">
          <cell r="C102" t="str">
            <v>CHALECO DE TAFETAN UNISEX REVERSIBLE TALLA S</v>
          </cell>
          <cell r="D102" t="str">
            <v>89.96.0007.0207</v>
          </cell>
          <cell r="E102" t="str">
            <v>UNIDAD</v>
          </cell>
          <cell r="F102">
            <v>38</v>
          </cell>
          <cell r="G102" t="str">
            <v>2.3.1 2.1 1</v>
          </cell>
          <cell r="H102" t="str">
            <v>VESTUARIO, ACCESORIOS Y PRENDAS DIVERSAS</v>
          </cell>
          <cell r="I102" t="str">
            <v>2.3.1 2.1 1 VESTUARIO, ACCESORIOS Y PRENDAS DIVERSAS</v>
          </cell>
        </row>
        <row r="103">
          <cell r="C103" t="str">
            <v>CHALECO DE TAFETAN UNISEX</v>
          </cell>
          <cell r="D103" t="str">
            <v>89.96.0007.0219</v>
          </cell>
          <cell r="E103" t="str">
            <v>UNIDAD</v>
          </cell>
          <cell r="F103">
            <v>40</v>
          </cell>
          <cell r="G103" t="str">
            <v>2.3.1 2.1 1</v>
          </cell>
          <cell r="H103" t="str">
            <v>VESTUARIO, ACCESORIOS Y PRENDAS DIVERSAS</v>
          </cell>
          <cell r="I103" t="str">
            <v>2.3.1 2.1 1 VESTUARIO, ACCESORIOS Y PRENDAS DIVERSAS</v>
          </cell>
        </row>
        <row r="104">
          <cell r="C104" t="str">
            <v>CHAMPU PARA CABELLO</v>
          </cell>
          <cell r="D104" t="str">
            <v>13.92.0006.0127</v>
          </cell>
          <cell r="E104" t="str">
            <v>LITRO</v>
          </cell>
          <cell r="F104">
            <v>29.5</v>
          </cell>
          <cell r="G104" t="str">
            <v>2.3.1 5.3 1</v>
          </cell>
          <cell r="H104" t="str">
            <v>ASEO, LIMPIEZA Y TOCADOR</v>
          </cell>
          <cell r="I104" t="str">
            <v>2.3.1 5.3 1 ASEO, LIMPIEZA Y TOCADOR</v>
          </cell>
        </row>
        <row r="105">
          <cell r="C105" t="str">
            <v>CHINCHE CON CABEZA DE COLORES X 100</v>
          </cell>
          <cell r="D105" t="str">
            <v>71.85.0006.0001</v>
          </cell>
          <cell r="E105" t="str">
            <v>UNIDAD</v>
          </cell>
          <cell r="F105">
            <v>1</v>
          </cell>
          <cell r="G105" t="str">
            <v>2.3.1 5.1 2</v>
          </cell>
          <cell r="H105" t="str">
            <v>PAPELERIA EN GENERAL, UTILES Y MATERIALES DE OFICINA</v>
          </cell>
          <cell r="I105" t="str">
            <v>2.3.1 5.1 2 PAPELERIA EN GENERAL, UTILES Y MATERIALES DE OFICINA</v>
          </cell>
        </row>
        <row r="106">
          <cell r="C106" t="str">
            <v>CHINCHE CON CABEZA DORADA X 100</v>
          </cell>
          <cell r="D106" t="str">
            <v>71.85.0006.0002</v>
          </cell>
          <cell r="E106" t="str">
            <v>UNIDAD</v>
          </cell>
          <cell r="F106">
            <v>0.8</v>
          </cell>
          <cell r="G106" t="str">
            <v>2.3.1 5.1 2</v>
          </cell>
          <cell r="H106" t="str">
            <v>PAPELERIA EN GENERAL, UTILES Y MATERIALES DE OFICINA</v>
          </cell>
          <cell r="I106" t="str">
            <v>2.3.1 5.1 2 PAPELERIA EN GENERAL, UTILES Y MATERIALES DE OFICINA</v>
          </cell>
        </row>
        <row r="107">
          <cell r="C107" t="str">
            <v>CHOMPA DE LANA UNISEX COLOR AZUL CUELLO JORGE CHAVEZ</v>
          </cell>
          <cell r="D107" t="str">
            <v>89.96.0023.0042</v>
          </cell>
          <cell r="E107" t="str">
            <v>UNIDAD</v>
          </cell>
          <cell r="F107">
            <v>48</v>
          </cell>
          <cell r="G107" t="str">
            <v>2.3.1 2.1 1</v>
          </cell>
          <cell r="H107" t="str">
            <v>VESTUARIO, ACCESORIOS Y PRENDAS DIVERSAS</v>
          </cell>
          <cell r="I107" t="str">
            <v>2.3.1 2.1 1 VESTUARIO, ACCESORIOS Y PRENDAS DIVERSAS</v>
          </cell>
        </row>
        <row r="108">
          <cell r="C108" t="str">
            <v>CHOMPA DE LANA UNISEX COLOR NEGRO CUELLO JORGE CHAVEZ</v>
          </cell>
          <cell r="D108" t="str">
            <v>89.96.0023.0041</v>
          </cell>
          <cell r="E108" t="str">
            <v>UNIDAD</v>
          </cell>
          <cell r="F108">
            <v>48</v>
          </cell>
          <cell r="G108" t="str">
            <v>2.3.1 2.1 1</v>
          </cell>
          <cell r="H108" t="str">
            <v>VESTUARIO, ACCESORIOS Y PRENDAS DIVERSAS</v>
          </cell>
          <cell r="I108" t="str">
            <v>2.3.1 2.1 1 VESTUARIO, ACCESORIOS Y PRENDAS DIVERSAS</v>
          </cell>
        </row>
        <row r="109">
          <cell r="C109" t="str">
            <v>CILINDRO DE PLASTICO X 50 L</v>
          </cell>
          <cell r="D109" t="str">
            <v>64.61.0006.0076</v>
          </cell>
          <cell r="E109" t="str">
            <v>UNIDAD</v>
          </cell>
          <cell r="F109">
            <v>110</v>
          </cell>
          <cell r="G109" t="str">
            <v>2.3.1 5.3 1</v>
          </cell>
          <cell r="H109" t="str">
            <v>ASEO, LIMPIEZA Y TOCADOR</v>
          </cell>
          <cell r="I109" t="str">
            <v>2.3.1 5.3 1 ASEO, LIMPIEZA Y TOCADOR</v>
          </cell>
        </row>
        <row r="110">
          <cell r="C110" t="str">
            <v>CINTA ADHESIVA PLASTICA DE 1/2 IN X 72 YD DE COLOR</v>
          </cell>
          <cell r="D110" t="str">
            <v>71.03.0009.0054</v>
          </cell>
          <cell r="E110" t="str">
            <v>UNIDAD</v>
          </cell>
          <cell r="F110">
            <v>0.9</v>
          </cell>
          <cell r="G110" t="str">
            <v>2.3.1 5.1 2</v>
          </cell>
          <cell r="H110" t="str">
            <v>PAPELERIA EN GENERAL, UTILES Y MATERIALES DE OFICINA</v>
          </cell>
          <cell r="I110" t="str">
            <v>2.3.1 5.1 2 PAPELERIA EN GENERAL, UTILES Y MATERIALES DE OFICINA</v>
          </cell>
        </row>
        <row r="111">
          <cell r="C111" t="str">
            <v>CINTA ADHESIVA TRANSPARENTE 1 IN X 40 YD</v>
          </cell>
          <cell r="D111" t="str">
            <v>71.03.0001.0081</v>
          </cell>
          <cell r="E111" t="str">
            <v>UNIDAD</v>
          </cell>
          <cell r="F111">
            <v>2</v>
          </cell>
          <cell r="G111" t="str">
            <v>2.3.1 5.1 2</v>
          </cell>
          <cell r="H111" t="str">
            <v>PAPELERIA EN GENERAL, UTILES Y MATERIALES DE OFICINA</v>
          </cell>
          <cell r="I111" t="str">
            <v>2.3.1 5.1 2 PAPELERIA EN GENERAL, UTILES Y MATERIALES DE OFICINA</v>
          </cell>
        </row>
        <row r="112">
          <cell r="C112" t="str">
            <v>CINTA ADHESIVA TRANSPARENTE 1/2 IN X 72 YD</v>
          </cell>
          <cell r="D112" t="str">
            <v>71.03.0001.0048</v>
          </cell>
          <cell r="E112" t="str">
            <v>UNIDAD</v>
          </cell>
          <cell r="F112">
            <v>1</v>
          </cell>
          <cell r="G112" t="str">
            <v>2.3.1 5.1 2</v>
          </cell>
          <cell r="H112" t="str">
            <v>PAPELERIA EN GENERAL, UTILES Y MATERIALES DE OFICINA</v>
          </cell>
          <cell r="I112" t="str">
            <v>2.3.1 5.1 2 PAPELERIA EN GENERAL, UTILES Y MATERIALES DE OFICINA</v>
          </cell>
        </row>
        <row r="113">
          <cell r="C113" t="str">
            <v>CINTA ADHESIVA TRANSPARENTE 2 IN X 72 YD</v>
          </cell>
          <cell r="D113" t="str">
            <v>71.03.0001.0010</v>
          </cell>
          <cell r="E113" t="str">
            <v>UNIDAD</v>
          </cell>
          <cell r="F113">
            <v>2.2000000000000002</v>
          </cell>
          <cell r="G113" t="str">
            <v>2.3.1 5.1 2</v>
          </cell>
          <cell r="H113" t="str">
            <v>PAPELERIA EN GENERAL, UTILES Y MATERIALES DE OFICINA</v>
          </cell>
          <cell r="I113" t="str">
            <v>2.3.1 5.1 2 PAPELERIA EN GENERAL, UTILES Y MATERIALES DE OFICINA</v>
          </cell>
        </row>
        <row r="114">
          <cell r="C114" t="str">
            <v>CINTA ADHESIVA TRANSPARENTE 3/4 IN X 36 YD</v>
          </cell>
          <cell r="D114" t="str">
            <v>71.03.0001.0055</v>
          </cell>
          <cell r="E114" t="str">
            <v>UNIDAD</v>
          </cell>
          <cell r="F114">
            <v>3.6</v>
          </cell>
          <cell r="G114" t="str">
            <v>2.3.1 5.1 2</v>
          </cell>
          <cell r="H114" t="str">
            <v>PAPELERIA EN GENERAL, UTILES Y MATERIALES DE OFICINA</v>
          </cell>
          <cell r="I114" t="str">
            <v>2.3.1 5.1 2 PAPELERIA EN GENERAL, UTILES Y MATERIALES DE OFICINA</v>
          </cell>
        </row>
        <row r="115">
          <cell r="C115" t="str">
            <v>CINTA AISLANTE 19 MM X 20 M COLOR NEGRO</v>
          </cell>
          <cell r="D115" t="str">
            <v>07.04.0019.0071</v>
          </cell>
          <cell r="E115" t="str">
            <v>UNIDAD</v>
          </cell>
          <cell r="F115">
            <v>3.5</v>
          </cell>
          <cell r="G115" t="str">
            <v>2.3.1 5.4 1</v>
          </cell>
          <cell r="H115" t="str">
            <v>ELECTRICIDAD, ILUMINACION Y ELECTRONICA</v>
          </cell>
          <cell r="I115" t="str">
            <v>2.3.1 5.4 1 ELECTRICIDAD, ILUMINACION Y ELECTRONICA</v>
          </cell>
        </row>
        <row r="116">
          <cell r="C116" t="str">
            <v>CINTA AISLANTE 3/4 IN X 100 M</v>
          </cell>
          <cell r="D116" t="str">
            <v>07.04.0019.0083</v>
          </cell>
          <cell r="E116" t="str">
            <v>UNIDAD</v>
          </cell>
          <cell r="F116">
            <v>2.5</v>
          </cell>
          <cell r="G116" t="str">
            <v>2.3.1 5.4 1</v>
          </cell>
          <cell r="H116" t="str">
            <v>ELECTRICIDAD, ILUMINACION Y ELECTRONICA</v>
          </cell>
          <cell r="I116" t="str">
            <v>2.3.1 5.4 1 ELECTRICIDAD, ILUMINACION Y ELECTRONICA</v>
          </cell>
        </row>
        <row r="117">
          <cell r="C117" t="str">
            <v>CINTA DE EMBALAJE 2 IN X 55 YD</v>
          </cell>
          <cell r="D117" t="str">
            <v>50.33.0025.0039</v>
          </cell>
          <cell r="E117" t="str">
            <v>UNIDAD</v>
          </cell>
          <cell r="F117">
            <v>3.5</v>
          </cell>
          <cell r="G117" t="str">
            <v>2.3.1 5.1 2</v>
          </cell>
          <cell r="H117" t="str">
            <v>PAPELERIA EN GENERAL, UTILES Y MATERIALES DE OFICINA</v>
          </cell>
          <cell r="I117" t="str">
            <v>2.3.1 5.1 2 PAPELERIA EN GENERAL, UTILES Y MATERIALES DE OFICINA</v>
          </cell>
        </row>
        <row r="118">
          <cell r="C118" t="str">
            <v>CINTA DE IMPRESIÓN PARA CANON COD. REF. CL211XL CIAN/MAGENTA/AMARILLO</v>
          </cell>
          <cell r="E118" t="str">
            <v>UNIDAD</v>
          </cell>
          <cell r="F118">
            <v>85</v>
          </cell>
          <cell r="H118" t="str">
            <v>PAPELERIA EN GENERAL, UTILES Y MATERIALES DE OFICINA</v>
          </cell>
          <cell r="I118" t="str">
            <v>2.3.1 5.1 2 PAPELERIA EN GENERAL, UTILES Y MATERIALES DE OFICINA</v>
          </cell>
        </row>
        <row r="119">
          <cell r="C119" t="str">
            <v>CINTA DE IMPRESIÓN PARA CANON COD. REF. PG210BK NEGRO</v>
          </cell>
          <cell r="E119" t="str">
            <v>UNIDAD</v>
          </cell>
          <cell r="F119">
            <v>70</v>
          </cell>
          <cell r="H119" t="str">
            <v>PAPELERIA EN GENERAL, UTILES Y MATERIALES DE OFICINA</v>
          </cell>
          <cell r="I119" t="str">
            <v>2.3.1 5.1 2 PAPELERIA EN GENERAL, UTILES Y MATERIALES DE OFICINA</v>
          </cell>
        </row>
        <row r="120">
          <cell r="C120" t="str">
            <v>CINTA DE IMPRESION PARA EPSON COD. REF. 87508750 NEGRO</v>
          </cell>
          <cell r="D120" t="str">
            <v>76.74.0009.0006</v>
          </cell>
          <cell r="E120" t="str">
            <v>UNIDAD</v>
          </cell>
          <cell r="F120">
            <v>29</v>
          </cell>
          <cell r="G120" t="str">
            <v>2.3.1 5.1 1</v>
          </cell>
          <cell r="H120" t="str">
            <v>REPUESTOS Y ACCESORIOS</v>
          </cell>
          <cell r="I120" t="str">
            <v>2.3.1 5.1 1 REPUESTOS Y ACCESORIOS</v>
          </cell>
        </row>
        <row r="121">
          <cell r="C121" t="str">
            <v>CINTA MASKING TAPE 1 1/2 IN X 25 YD</v>
          </cell>
          <cell r="D121" t="str">
            <v>71.03.0016.0047</v>
          </cell>
          <cell r="E121" t="str">
            <v>UNIDAD</v>
          </cell>
          <cell r="F121">
            <v>4</v>
          </cell>
          <cell r="G121" t="str">
            <v>2.3.1 5.1 2</v>
          </cell>
          <cell r="H121" t="str">
            <v>PAPELERIA EN GENERAL, UTILES Y MATERIALES DE OFICINA</v>
          </cell>
          <cell r="I121" t="str">
            <v>2.3.1 5.1 2 PAPELERIA EN GENERAL, UTILES Y MATERIALES DE OFICINA</v>
          </cell>
        </row>
        <row r="122">
          <cell r="C122" t="str">
            <v>CINTA MASKING TAPE 1 IN X 40 YD</v>
          </cell>
          <cell r="D122" t="str">
            <v>71.03.0016.0011</v>
          </cell>
          <cell r="E122" t="str">
            <v>UNIDAD</v>
          </cell>
          <cell r="F122">
            <v>2.2000000000000002</v>
          </cell>
          <cell r="G122" t="str">
            <v>2.3.1 5.1 2</v>
          </cell>
          <cell r="H122" t="str">
            <v>PAPELERIA EN GENERAL, UTILES Y MATERIALES DE OFICINA</v>
          </cell>
          <cell r="I122" t="str">
            <v>2.3.1 5.1 2 PAPELERIA EN GENERAL, UTILES Y MATERIALES DE OFICINA</v>
          </cell>
        </row>
        <row r="123">
          <cell r="C123" t="str">
            <v>CINTA MASKING TAPE 2 IN X 40 YD</v>
          </cell>
          <cell r="D123" t="str">
            <v>71.03.0016.0006</v>
          </cell>
          <cell r="E123" t="str">
            <v>UNIDAD</v>
          </cell>
          <cell r="F123">
            <v>7.5</v>
          </cell>
          <cell r="G123" t="str">
            <v>2.3.1 5.1 2</v>
          </cell>
          <cell r="H123" t="str">
            <v>PAPELERIA EN GENERAL, UTILES Y MATERIALES DE OFICINA</v>
          </cell>
          <cell r="I123" t="str">
            <v>2.3.1 5.1 2 PAPELERIA EN GENERAL, UTILES Y MATERIALES DE OFICINA</v>
          </cell>
        </row>
        <row r="124">
          <cell r="C124" t="str">
            <v>CINTA TEFLON 1/2 IN X 8 YD</v>
          </cell>
          <cell r="D124" t="str">
            <v>07.04.0010.0419</v>
          </cell>
          <cell r="E124" t="str">
            <v>UNIDAD</v>
          </cell>
          <cell r="F124">
            <v>1.2</v>
          </cell>
          <cell r="G124" t="str">
            <v>2.3.1 99.1 99</v>
          </cell>
          <cell r="H124" t="str">
            <v>OTROS BIENES</v>
          </cell>
          <cell r="I124" t="str">
            <v>2.3.1 99.1 99 OTROS BIENES</v>
          </cell>
        </row>
        <row r="125">
          <cell r="C125" t="str">
            <v xml:space="preserve">CINTURON DE SEGURIDAD CON HEBILLA DE METAL </v>
          </cell>
          <cell r="E125" t="str">
            <v>UNIDAD</v>
          </cell>
          <cell r="F125">
            <v>38</v>
          </cell>
          <cell r="H125" t="str">
            <v>VESTUARIO, ACCESORIOS Y PRENDAS DIVERSAS</v>
          </cell>
          <cell r="I125" t="str">
            <v>2.3.1 2.1 1 VESTUARIO, ACCESORIOS Y PRENDAS DIVERSAS</v>
          </cell>
        </row>
        <row r="126">
          <cell r="C126" t="str">
            <v>CIZALLA</v>
          </cell>
          <cell r="D126" t="str">
            <v>67.22.2636.0001</v>
          </cell>
          <cell r="E126" t="str">
            <v>UNIDAD</v>
          </cell>
          <cell r="F126">
            <v>39</v>
          </cell>
          <cell r="G126" t="str">
            <v>2.3.1 99.1 1</v>
          </cell>
          <cell r="H126" t="str">
            <v>HERRAMIENTAS</v>
          </cell>
          <cell r="I126" t="str">
            <v>2.3.1 99.1 1 HERRAMIENTAS</v>
          </cell>
        </row>
        <row r="127">
          <cell r="C127" t="str">
            <v>CLIP DE METAL 33 MM X 100</v>
          </cell>
          <cell r="D127" t="str">
            <v>71.85.0005.0032</v>
          </cell>
          <cell r="E127" t="str">
            <v>CAJA</v>
          </cell>
          <cell r="F127">
            <v>3.5</v>
          </cell>
          <cell r="G127" t="str">
            <v>2.3.1 5.1 2</v>
          </cell>
          <cell r="H127" t="str">
            <v>PAPELERIA EN GENERAL, UTILES Y MATERIALES DE OFICINA</v>
          </cell>
          <cell r="I127" t="str">
            <v>2.3.1 5.1 2 PAPELERIA EN GENERAL, UTILES Y MATERIALES DE OFICINA</v>
          </cell>
        </row>
        <row r="128">
          <cell r="C128" t="str">
            <v>CLIP MARIPOSA DE METAL 45 MM X 50</v>
          </cell>
          <cell r="D128" t="str">
            <v>71.85.0005.0041</v>
          </cell>
          <cell r="E128" t="str">
            <v>CAJA</v>
          </cell>
          <cell r="F128">
            <v>4</v>
          </cell>
          <cell r="G128" t="str">
            <v>2.3.1 5.1 2</v>
          </cell>
          <cell r="H128" t="str">
            <v>PAPELERIA EN GENERAL, UTILES Y MATERIALES DE OFICINA</v>
          </cell>
          <cell r="I128" t="str">
            <v>2.3.1 5.1 2 PAPELERIA EN GENERAL, UTILES Y MATERIALES DE OFICINA</v>
          </cell>
        </row>
        <row r="129">
          <cell r="C129" t="str">
            <v>CLORO PARA DUCHA</v>
          </cell>
          <cell r="D129" t="str">
            <v>13.30.0041.0109</v>
          </cell>
          <cell r="E129" t="str">
            <v>KILOGRAMO</v>
          </cell>
          <cell r="F129">
            <v>20</v>
          </cell>
          <cell r="G129" t="str">
            <v>2.3.1 5.3 1</v>
          </cell>
          <cell r="H129" t="str">
            <v>ASEO, LIMPIEZA Y TOCADOR</v>
          </cell>
          <cell r="I129" t="str">
            <v>2.3.1 5.3 1 ASEO, LIMPIEZA Y TOCADOR</v>
          </cell>
        </row>
        <row r="130">
          <cell r="C130" t="str">
            <v>COMBA DE 4 LB</v>
          </cell>
          <cell r="D130" t="str">
            <v>41.60.0002.0003</v>
          </cell>
          <cell r="E130" t="str">
            <v>UNIDAD</v>
          </cell>
          <cell r="F130">
            <v>23</v>
          </cell>
          <cell r="G130" t="str">
            <v>2.3.1 99.1 1</v>
          </cell>
          <cell r="H130" t="str">
            <v>HERRAMIENTAS</v>
          </cell>
          <cell r="I130" t="str">
            <v>2.3.1 99.1 1 HERRAMIENTAS</v>
          </cell>
        </row>
        <row r="131">
          <cell r="C131" t="str">
            <v>COMPUTADORA DE ESCRITORIO PROCESADOR INTEL CORE I7</v>
          </cell>
          <cell r="E131" t="str">
            <v>UNIDAD</v>
          </cell>
          <cell r="F131">
            <v>3800</v>
          </cell>
          <cell r="H131" t="str">
            <v>OTROS BIENES</v>
          </cell>
          <cell r="I131" t="str">
            <v>2.3.1 99.1 99 OTROS BIENES</v>
          </cell>
        </row>
        <row r="132">
          <cell r="C132" t="str">
            <v>COLA SINTETICA X 250GR</v>
          </cell>
          <cell r="E132" t="str">
            <v>UNIDAD</v>
          </cell>
          <cell r="F132">
            <v>2.5</v>
          </cell>
          <cell r="H132" t="str">
            <v>PAPELERIA EN GENERAL, UTILES Y MATERIALES DE OFICINA</v>
          </cell>
          <cell r="I132" t="str">
            <v>2.3.1 5.1 2 PAPELERIA EN GENERAL, UTILES Y MATERIALES DE OFICINA</v>
          </cell>
        </row>
        <row r="133">
          <cell r="C133" t="str">
            <v>CORBATA</v>
          </cell>
          <cell r="D133" t="str">
            <v>89.96.0019.2007</v>
          </cell>
          <cell r="E133" t="str">
            <v>UNIDAD</v>
          </cell>
          <cell r="F133">
            <v>20</v>
          </cell>
          <cell r="G133" t="str">
            <v>2.3.1 2.1 1</v>
          </cell>
          <cell r="H133" t="str">
            <v>VESTUARIO, ACCESORIOS Y PRENDAS DIVERSAS</v>
          </cell>
          <cell r="I133" t="str">
            <v>2.3.1 2.1 1 VESTUARIO, ACCESORIOS Y PRENDAS DIVERSAS</v>
          </cell>
        </row>
        <row r="134">
          <cell r="C134" t="str">
            <v>CORRECTOR LIQUIDO TIPO LAPICERO</v>
          </cell>
          <cell r="E134" t="str">
            <v>UNIDAD</v>
          </cell>
          <cell r="F134">
            <v>2.5</v>
          </cell>
          <cell r="H134" t="str">
            <v>PAPELERIA EN GENERAL, UTILES Y MATERIALES DE OFICINA</v>
          </cell>
          <cell r="I134" t="str">
            <v>2.3.1 5.1 2 PAPELERIA EN GENERAL, UTILES Y MATERIALES DE OFICINA</v>
          </cell>
        </row>
        <row r="135">
          <cell r="C135" t="str">
            <v>CUADERNO DE CARGO X 200 HOJAS</v>
          </cell>
          <cell r="E135" t="str">
            <v>UNIDAD</v>
          </cell>
          <cell r="F135">
            <v>3.5</v>
          </cell>
          <cell r="H135" t="str">
            <v>PAPELERIA EN GENERAL, UTILES Y MATERIALES DE OFICINA</v>
          </cell>
          <cell r="I135" t="str">
            <v>2.3.1 5.1 2 PAPELERIA EN GENERAL, UTILES Y MATERIALES DE OFICINA</v>
          </cell>
        </row>
        <row r="136">
          <cell r="C136" t="str">
            <v>CUADERNO CUADRICULADO TAMAÑO A4 X 100 HOJAS</v>
          </cell>
          <cell r="D136" t="str">
            <v>71.72.0003.0014</v>
          </cell>
          <cell r="E136" t="str">
            <v>UNIDAD</v>
          </cell>
          <cell r="F136">
            <v>4.5</v>
          </cell>
          <cell r="G136" t="str">
            <v>2.3.1 5.1 2</v>
          </cell>
          <cell r="H136" t="str">
            <v>PAPELERIA EN GENERAL, UTILES Y MATERIALES DE OFICINA</v>
          </cell>
          <cell r="I136" t="str">
            <v>2.3.1 5.1 2 PAPELERIA EN GENERAL, UTILES Y MATERIALES DE OFICINA</v>
          </cell>
        </row>
        <row r="137">
          <cell r="C137" t="str">
            <v>CUADERNO ESPIRAL CUADRICULADO TAMAÑO A5 X 100 HOJAS</v>
          </cell>
          <cell r="D137" t="str">
            <v>71.72.0003.0137</v>
          </cell>
          <cell r="E137" t="str">
            <v>UNIDAD</v>
          </cell>
          <cell r="F137">
            <v>2.5</v>
          </cell>
          <cell r="G137" t="str">
            <v>2.3.1 5.1 2</v>
          </cell>
          <cell r="H137" t="str">
            <v>PAPELERIA EN GENERAL, UTILES Y MATERIALES DE OFICINA</v>
          </cell>
          <cell r="I137" t="str">
            <v>2.3.1 5.1 2 PAPELERIA EN GENERAL, UTILES Y MATERIALES DE OFICINA</v>
          </cell>
        </row>
        <row r="138">
          <cell r="C138" t="str">
            <v>CUCHILLA PARA CORTAR PAPEL</v>
          </cell>
          <cell r="E138" t="str">
            <v>UNIDAD</v>
          </cell>
          <cell r="F138">
            <v>1.5</v>
          </cell>
          <cell r="H138" t="str">
            <v>PAPELERIA EN GENERAL, UTILES Y MATERIALES DE OFICINA</v>
          </cell>
          <cell r="I138" t="str">
            <v>2.3.1 5.1 2 PAPELERIA EN GENERAL, UTILES Y MATERIALES DE OFICINA</v>
          </cell>
        </row>
        <row r="139">
          <cell r="C139" t="str">
            <v>DPD FREE X 100 SACHETS</v>
          </cell>
          <cell r="E139" t="str">
            <v>BOLSAS</v>
          </cell>
          <cell r="F139">
            <v>207</v>
          </cell>
          <cell r="H139" t="str">
            <v>OTROS BIENES</v>
          </cell>
          <cell r="I139" t="str">
            <v>2.3.1 99.1 99 OTROS BIENES</v>
          </cell>
        </row>
        <row r="140">
          <cell r="C140" t="str">
            <v>CUTTER GRANDE</v>
          </cell>
          <cell r="D140" t="str">
            <v>71.50.0032.2050</v>
          </cell>
          <cell r="E140" t="str">
            <v>UNIDAD</v>
          </cell>
          <cell r="F140">
            <v>4</v>
          </cell>
          <cell r="G140" t="str">
            <v>2.3.1 5.1 2</v>
          </cell>
          <cell r="H140" t="str">
            <v>PAPELERIA EN GENERAL, UTILES Y MATERIALES DE OFICINA</v>
          </cell>
          <cell r="I140" t="str">
            <v>2.3.1 5.1 2 PAPELERIA EN GENERAL, UTILES Y MATERIALES DE OFICINA</v>
          </cell>
        </row>
        <row r="141">
          <cell r="C141" t="str">
            <v>CLAVO DE CEMENTO</v>
          </cell>
          <cell r="E141" t="str">
            <v>KILOGRAMO</v>
          </cell>
          <cell r="F141">
            <v>9</v>
          </cell>
          <cell r="H141" t="str">
            <v>OTROS BIENES</v>
          </cell>
          <cell r="I141" t="str">
            <v>2.3.1 99.1 99 OTROS BIENES</v>
          </cell>
        </row>
        <row r="142">
          <cell r="C142" t="str">
            <v>DESATORADOR DE JEBE PARA SERVICIOS HIGIENICOS DE 3 IN</v>
          </cell>
          <cell r="D142" t="str">
            <v>13.50.0004.0011</v>
          </cell>
          <cell r="E142" t="str">
            <v>UNIDAD</v>
          </cell>
          <cell r="F142">
            <v>7.8</v>
          </cell>
          <cell r="G142" t="str">
            <v>2.3.1 5.3 1</v>
          </cell>
          <cell r="H142" t="str">
            <v>ASEO, LIMPIEZA Y TOCADOR</v>
          </cell>
          <cell r="I142" t="str">
            <v>2.3.1 5.3 1 ASEO, LIMPIEZA Y TOCADOR</v>
          </cell>
        </row>
        <row r="143">
          <cell r="C143" t="str">
            <v>DESINFECTANTE LIMPIADOR</v>
          </cell>
          <cell r="D143" t="str">
            <v>13.30.0012.0065</v>
          </cell>
          <cell r="E143" t="str">
            <v>GALON</v>
          </cell>
          <cell r="F143">
            <v>27.5</v>
          </cell>
          <cell r="G143" t="str">
            <v>2.3.1 5.3 1</v>
          </cell>
          <cell r="H143" t="str">
            <v>ASEO, LIMPIEZA Y TOCADOR</v>
          </cell>
          <cell r="I143" t="str">
            <v>2.3.1 5.3 1 ASEO, LIMPIEZA Y TOCADOR</v>
          </cell>
        </row>
        <row r="144">
          <cell r="C144" t="str">
            <v>DETERGENTE</v>
          </cell>
          <cell r="D144" t="str">
            <v>13.30.0043.0071</v>
          </cell>
          <cell r="E144" t="str">
            <v>KILOGRAMO</v>
          </cell>
          <cell r="F144">
            <v>7.8</v>
          </cell>
          <cell r="G144" t="str">
            <v>2.3.1 5.3 1</v>
          </cell>
          <cell r="H144" t="str">
            <v>ASEO, LIMPIEZA Y TOCADOR</v>
          </cell>
          <cell r="I144" t="str">
            <v>2.3.1 5.3 1 ASEO, LIMPIEZA Y TOCADOR</v>
          </cell>
        </row>
        <row r="145">
          <cell r="C145" t="str">
            <v>DETERGENTE GRANULADO</v>
          </cell>
          <cell r="D145" t="str">
            <v>13.30.0016.0080</v>
          </cell>
          <cell r="E145" t="str">
            <v>BOLSAS</v>
          </cell>
          <cell r="F145">
            <v>75</v>
          </cell>
          <cell r="G145" t="str">
            <v>2.3.1 5.3 1</v>
          </cell>
          <cell r="H145" t="str">
            <v>ASEO, LIMPIEZA Y TOCADOR</v>
          </cell>
          <cell r="I145" t="str">
            <v>2.3.1 5.3 1 ASEO, LIMPIEZA Y TOCADOR</v>
          </cell>
        </row>
        <row r="146">
          <cell r="C146" t="str">
            <v>DETERGENTE GRANULADO A GRANEL</v>
          </cell>
          <cell r="D146" t="str">
            <v>13.30.0016.0108</v>
          </cell>
          <cell r="E146" t="str">
            <v>KILOGRAMO</v>
          </cell>
          <cell r="F146">
            <v>7.8</v>
          </cell>
          <cell r="G146" t="str">
            <v>2.3.1 5.3 1</v>
          </cell>
          <cell r="H146" t="str">
            <v>ASEO, LIMPIEZA Y TOCADOR</v>
          </cell>
          <cell r="I146" t="str">
            <v>2.3.1 5.3 1 ASEO, LIMPIEZA Y TOCADOR</v>
          </cell>
        </row>
        <row r="147">
          <cell r="C147" t="str">
            <v>DIESEL B5-S50 UV</v>
          </cell>
          <cell r="D147" t="str">
            <v>17.21.0007.0020</v>
          </cell>
          <cell r="E147" t="str">
            <v>GALON</v>
          </cell>
          <cell r="F147">
            <v>12.18</v>
          </cell>
          <cell r="G147" t="str">
            <v>2.3.1 3.1 1</v>
          </cell>
          <cell r="H147" t="str">
            <v>COMBUSTIBLES Y CARBURANTES</v>
          </cell>
          <cell r="I147" t="str">
            <v>2.3.1 3.1 1 COMBUSTIBLES Y CARBURANTES</v>
          </cell>
        </row>
        <row r="148">
          <cell r="C148" t="str">
            <v>DISCO DVD GRABABLE DE 4.7 GB</v>
          </cell>
          <cell r="D148" t="str">
            <v>76.74.0004.0014</v>
          </cell>
          <cell r="E148" t="str">
            <v>UNIDAD</v>
          </cell>
          <cell r="F148">
            <v>8</v>
          </cell>
          <cell r="G148" t="str">
            <v>2.3.1 5.1 1</v>
          </cell>
          <cell r="H148" t="str">
            <v>REPUESTOS Y ACCESORIOS</v>
          </cell>
          <cell r="I148" t="str">
            <v>2.3.1 5.1 1 REPUESTOS Y ACCESORIOS</v>
          </cell>
        </row>
        <row r="149">
          <cell r="C149" t="str">
            <v>DISCO DVD GRABABLE DE 4.7 GB SERIGRAFIADO</v>
          </cell>
          <cell r="D149" t="str">
            <v>76.74.0004.0094</v>
          </cell>
          <cell r="E149" t="str">
            <v>UNIDAD</v>
          </cell>
          <cell r="F149">
            <v>30</v>
          </cell>
          <cell r="G149" t="str">
            <v>2.3.1 5.1 2</v>
          </cell>
          <cell r="H149" t="str">
            <v>PAPELERIA EN GENERAL, UTILES Y MATERIALES DE OFICINA</v>
          </cell>
          <cell r="I149" t="str">
            <v>2.3.1 5.1 2 PAPELERIA EN GENERAL, UTILES Y MATERIALES DE OFICINA</v>
          </cell>
        </row>
        <row r="150">
          <cell r="C150" t="str">
            <v>DISCO DVD GRABABLE DE 4.7 GB SUPERFICIE IMPRIMIBLE.</v>
          </cell>
          <cell r="D150" t="str">
            <v>76.74.0004.0142</v>
          </cell>
          <cell r="E150" t="str">
            <v>UNIDAD</v>
          </cell>
          <cell r="F150">
            <v>15</v>
          </cell>
          <cell r="G150" t="str">
            <v>2.3.1 5.1 2</v>
          </cell>
          <cell r="H150" t="str">
            <v>PAPELERIA EN GENERAL, UTILES Y MATERIALES DE OFICINA</v>
          </cell>
          <cell r="I150" t="str">
            <v>2.3.1 5.1 2 PAPELERIA EN GENERAL, UTILES Y MATERIALES DE OFICINA</v>
          </cell>
        </row>
        <row r="151">
          <cell r="C151" t="str">
            <v>DISCO DE CORTE DE 14" PARA ACERO</v>
          </cell>
          <cell r="E151" t="str">
            <v>UNIDAD</v>
          </cell>
          <cell r="F151">
            <v>18</v>
          </cell>
          <cell r="H151" t="str">
            <v>OTROS BIENES</v>
          </cell>
          <cell r="I151" t="str">
            <v>2.3.1 99.1 99 OTROS BIENES</v>
          </cell>
        </row>
        <row r="152">
          <cell r="C152" t="str">
            <v>DISPENSADOR DE JABON LIQUIDO</v>
          </cell>
          <cell r="E152" t="str">
            <v>UNIDAD</v>
          </cell>
          <cell r="F152">
            <v>48</v>
          </cell>
          <cell r="H152" t="str">
            <v>OTROS BIENES</v>
          </cell>
          <cell r="I152" t="str">
            <v>2.3.1 99.1 99 OTROS BIENES</v>
          </cell>
        </row>
        <row r="153">
          <cell r="C153" t="str">
            <v>DISOLVENTE DE OXIDO</v>
          </cell>
          <cell r="E153" t="str">
            <v>GALON</v>
          </cell>
          <cell r="F153">
            <v>98</v>
          </cell>
          <cell r="H153" t="str">
            <v>OTROS BIENES</v>
          </cell>
          <cell r="I153" t="str">
            <v>2.3.1 99.1 99 OTROS BIENES</v>
          </cell>
        </row>
        <row r="154">
          <cell r="C154" t="str">
            <v>ENGRAPADOR DE METAL TIPO ALICATE</v>
          </cell>
          <cell r="D154" t="str">
            <v>71.50.0011.0030</v>
          </cell>
          <cell r="E154" t="str">
            <v>UNIDAD</v>
          </cell>
          <cell r="F154">
            <v>25</v>
          </cell>
          <cell r="G154" t="str">
            <v>2.3.1 5.1 2</v>
          </cell>
          <cell r="H154" t="str">
            <v>PAPELERIA EN GENERAL, UTILES Y MATERIALES DE OFICINA</v>
          </cell>
          <cell r="I154" t="str">
            <v>2.3.1 5.1 2 PAPELERIA EN GENERAL, UTILES Y MATERIALES DE OFICINA</v>
          </cell>
        </row>
        <row r="155">
          <cell r="C155" t="str">
            <v>ENGRAPADOR GRANDE DE OFICINA (40 HOJAS)</v>
          </cell>
          <cell r="D155" t="str">
            <v>71.50.0011.0009</v>
          </cell>
          <cell r="E155" t="str">
            <v>UNIDAD</v>
          </cell>
          <cell r="F155">
            <v>16</v>
          </cell>
          <cell r="G155" t="str">
            <v>2.3.1 5.1 2</v>
          </cell>
          <cell r="H155" t="str">
            <v>PAPELERIA EN GENERAL, UTILES Y MATERIALES DE OFICINA</v>
          </cell>
          <cell r="I155" t="str">
            <v>2.3.1 5.1 2 PAPELERIA EN GENERAL, UTILES Y MATERIALES DE OFICINA</v>
          </cell>
        </row>
        <row r="156">
          <cell r="C156" t="str">
            <v>ESCOBA DE CERDA DE PAJA DE 10 CM DE MANO</v>
          </cell>
          <cell r="D156" t="str">
            <v>13.50.0005.0056</v>
          </cell>
          <cell r="E156" t="str">
            <v>UNIDAD</v>
          </cell>
          <cell r="F156">
            <v>10</v>
          </cell>
          <cell r="G156" t="str">
            <v>2.3.1 5.3 1</v>
          </cell>
          <cell r="H156" t="str">
            <v>ASEO, LIMPIEZA Y TOCADOR</v>
          </cell>
          <cell r="I156" t="str">
            <v>2.3.1 5.3 1 ASEO, LIMPIEZA Y TOCADOR</v>
          </cell>
        </row>
        <row r="157">
          <cell r="C157" t="str">
            <v>ESCOBA DE CERDA DE PLASTICO</v>
          </cell>
          <cell r="D157" t="str">
            <v>13.50.0005.0046</v>
          </cell>
          <cell r="E157" t="str">
            <v>UNIDAD</v>
          </cell>
          <cell r="F157">
            <v>13.8</v>
          </cell>
          <cell r="G157" t="str">
            <v>2.3.1 5.3 1</v>
          </cell>
          <cell r="H157" t="str">
            <v>ASEO, LIMPIEZA Y TOCADOR</v>
          </cell>
          <cell r="I157" t="str">
            <v>2.3.1 5.3 1 ASEO, LIMPIEZA Y TOCADOR</v>
          </cell>
        </row>
        <row r="158">
          <cell r="C158" t="str">
            <v>ESCOBILLA DE ACERO</v>
          </cell>
          <cell r="D158" t="str">
            <v>02.35.0002.0002</v>
          </cell>
          <cell r="E158" t="str">
            <v>UNIDAD</v>
          </cell>
          <cell r="F158">
            <v>7.5</v>
          </cell>
          <cell r="G158" t="str">
            <v>2.3.1 99.1 99</v>
          </cell>
          <cell r="H158" t="str">
            <v>OTROS BIENES</v>
          </cell>
          <cell r="I158" t="str">
            <v>2.3.1 99.1 99 OTROS BIENES</v>
          </cell>
        </row>
        <row r="159">
          <cell r="C159" t="str">
            <v>ESCOBILLA DE CERDA PLASTICA CON BASE DE MADERA PARA LAVAR ROPA</v>
          </cell>
          <cell r="D159" t="str">
            <v>13.50.0006.0015</v>
          </cell>
          <cell r="E159" t="str">
            <v>UNIDAD</v>
          </cell>
          <cell r="F159">
            <v>7.5</v>
          </cell>
          <cell r="G159" t="str">
            <v>2.3.1 5.3 1</v>
          </cell>
          <cell r="H159" t="str">
            <v>ASEO, LIMPIEZA Y TOCADOR</v>
          </cell>
          <cell r="I159" t="str">
            <v>2.3.1 5.3 1 ASEO, LIMPIEZA Y TOCADOR</v>
          </cell>
        </row>
        <row r="160">
          <cell r="C160" t="str">
            <v>ESCOBILLA DE CERDA PLASTICA PARA LAVAR</v>
          </cell>
          <cell r="D160" t="str">
            <v>13.50.0006.0118</v>
          </cell>
          <cell r="E160" t="str">
            <v>UNIDAD</v>
          </cell>
          <cell r="F160">
            <v>7.5</v>
          </cell>
          <cell r="G160" t="str">
            <v>2.3.1 5.3 1</v>
          </cell>
          <cell r="H160" t="str">
            <v>ASEO, LIMPIEZA Y TOCADOR</v>
          </cell>
          <cell r="I160" t="str">
            <v>2.3.1 5.3 1 ASEO, LIMPIEZA Y TOCADOR</v>
          </cell>
        </row>
        <row r="161">
          <cell r="C161" t="str">
            <v>ESCOBILLA DE CERDA PLASTICA PARA LAVAR SS.HH. CON MANGO CORTO</v>
          </cell>
          <cell r="D161" t="str">
            <v>13.50.0006.0008</v>
          </cell>
          <cell r="E161" t="str">
            <v>UNIDAD</v>
          </cell>
          <cell r="F161">
            <v>7.8</v>
          </cell>
          <cell r="G161" t="str">
            <v>2.3.1 5.3 1</v>
          </cell>
          <cell r="H161" t="str">
            <v>ASEO, LIMPIEZA Y TOCADOR</v>
          </cell>
          <cell r="I161" t="str">
            <v>2.3.1 5.3 1 ASEO, LIMPIEZA Y TOCADOR</v>
          </cell>
        </row>
        <row r="162">
          <cell r="C162" t="str">
            <v>ESCOBILLA DE METAL CON MANGO</v>
          </cell>
          <cell r="D162" t="str">
            <v>02.35.0002.0030</v>
          </cell>
          <cell r="E162" t="str">
            <v>UNIDAD</v>
          </cell>
          <cell r="F162">
            <v>7.8</v>
          </cell>
          <cell r="G162" t="str">
            <v>2.3.1 99.1 99</v>
          </cell>
          <cell r="H162" t="str">
            <v>OTROS BIENES</v>
          </cell>
          <cell r="I162" t="str">
            <v>2.3.1 99.1 99 OTROS BIENES</v>
          </cell>
        </row>
        <row r="163">
          <cell r="C163" t="str">
            <v>ESCOBILLA DE METAL PARA LIJAR FIERRO</v>
          </cell>
          <cell r="D163" t="str">
            <v>13.50.0006.0123</v>
          </cell>
          <cell r="E163" t="str">
            <v>UNIDAD</v>
          </cell>
          <cell r="F163">
            <v>7.5</v>
          </cell>
          <cell r="G163" t="str">
            <v>2.3.1 5.3 1</v>
          </cell>
          <cell r="H163" t="str">
            <v>ASEO, LIMPIEZA Y TOCADOR</v>
          </cell>
          <cell r="I163" t="str">
            <v>2.3.1 5.3 1 ASEO, LIMPIEZA Y TOCADOR</v>
          </cell>
        </row>
        <row r="164">
          <cell r="C164" t="str">
            <v xml:space="preserve">ESCOBILLA DE PLASTICO CERDA GRUESA </v>
          </cell>
          <cell r="D164" t="str">
            <v>02.35.0002.0064</v>
          </cell>
          <cell r="E164" t="str">
            <v>PIEZA</v>
          </cell>
          <cell r="F164">
            <v>30</v>
          </cell>
          <cell r="G164" t="str">
            <v>2.3.1 99.1 99</v>
          </cell>
          <cell r="H164" t="str">
            <v>OTROS BIENES</v>
          </cell>
          <cell r="I164" t="str">
            <v>2.3.1 99.1 99 OTROS BIENES</v>
          </cell>
        </row>
        <row r="165">
          <cell r="C165" t="str">
            <v>ESCOBILLON DE NYLON PARA PISO X 40 CM</v>
          </cell>
          <cell r="D165" t="str">
            <v>13.50.0008.0065</v>
          </cell>
          <cell r="E165" t="str">
            <v>UNIDAD</v>
          </cell>
          <cell r="F165">
            <v>13.8</v>
          </cell>
          <cell r="G165" t="str">
            <v>2.3.1 5.3 1</v>
          </cell>
          <cell r="H165" t="str">
            <v>ASEO, LIMPIEZA Y TOCADOR</v>
          </cell>
          <cell r="I165" t="str">
            <v>2.3.1 5.3 1 ASEO, LIMPIEZA Y TOCADOR</v>
          </cell>
        </row>
        <row r="166">
          <cell r="C166" t="str">
            <v>ESCOBILLON GRANDE</v>
          </cell>
          <cell r="D166" t="str">
            <v>13.50.0008.0082</v>
          </cell>
          <cell r="E166" t="str">
            <v>UNIDAD</v>
          </cell>
          <cell r="F166">
            <v>15</v>
          </cell>
          <cell r="G166" t="str">
            <v>2.3.1 5.3 1</v>
          </cell>
          <cell r="H166" t="str">
            <v>ASEO, LIMPIEZA Y TOCADOR</v>
          </cell>
          <cell r="I166" t="str">
            <v>2.3.1 5.3 1 ASEO, LIMPIEZA Y TOCADOR</v>
          </cell>
        </row>
        <row r="167">
          <cell r="C167" t="str">
            <v>EXTINTOR</v>
          </cell>
          <cell r="D167" t="str">
            <v>88.22.2525.0011</v>
          </cell>
          <cell r="E167" t="str">
            <v>UNIDAD</v>
          </cell>
          <cell r="F167">
            <v>50</v>
          </cell>
          <cell r="G167" t="str">
            <v>2.3.1 6.1 4</v>
          </cell>
          <cell r="H167" t="str">
            <v>DE SEGURIDAD</v>
          </cell>
          <cell r="I167" t="str">
            <v>2.3.1 6.1 4 DE SEGURIDAD</v>
          </cell>
        </row>
        <row r="168">
          <cell r="C168" t="str">
            <v>FASTENER METALICO CAJA X 50 UNID</v>
          </cell>
          <cell r="E168" t="str">
            <v>UNIDAD</v>
          </cell>
          <cell r="F168">
            <v>3</v>
          </cell>
          <cell r="H168" t="str">
            <v>PAPELERIA EN GENERAL, UTILES Y MATERIALES DE OFICINA</v>
          </cell>
          <cell r="I168" t="str">
            <v>2.3.1 5.1 2 PAPELERIA EN GENERAL, UTILES Y MATERIALES DE OFICINA</v>
          </cell>
        </row>
        <row r="169">
          <cell r="C169" t="str">
            <v>FILTRO DE ACEITE CATERPILLAR 7W2326</v>
          </cell>
          <cell r="D169" t="str">
            <v>07.10.0001.4427</v>
          </cell>
          <cell r="E169" t="str">
            <v>PIEZA</v>
          </cell>
          <cell r="F169">
            <v>125</v>
          </cell>
          <cell r="G169" t="str">
            <v>2.3.1 6.1 1</v>
          </cell>
          <cell r="H169" t="str">
            <v>DE VEHICULOS</v>
          </cell>
          <cell r="I169" t="str">
            <v>2.3.1 6.1 1 DE VEHICULOS</v>
          </cell>
        </row>
        <row r="170">
          <cell r="C170" t="str">
            <v>FILTRO DE ACEITE LF 3000</v>
          </cell>
          <cell r="D170" t="str">
            <v>07.10.0001.4410</v>
          </cell>
          <cell r="E170" t="str">
            <v>PIEZA</v>
          </cell>
          <cell r="F170">
            <v>130</v>
          </cell>
          <cell r="G170" t="str">
            <v>2.3.1 6.1 1</v>
          </cell>
          <cell r="H170" t="str">
            <v>DE VEHICULOS</v>
          </cell>
          <cell r="I170" t="str">
            <v>2.3.1 6.1 1 DE VEHICULOS</v>
          </cell>
        </row>
        <row r="171">
          <cell r="C171" t="str">
            <v xml:space="preserve">FILTRO DE ACEITE LYS - LF 80 </v>
          </cell>
          <cell r="D171" t="str">
            <v>07.10.0001.4414</v>
          </cell>
          <cell r="E171" t="str">
            <v>PIEZA</v>
          </cell>
          <cell r="F171">
            <v>20</v>
          </cell>
          <cell r="G171" t="str">
            <v>2.3.1 6.1 1</v>
          </cell>
          <cell r="H171" t="str">
            <v>DE VEHICULOS</v>
          </cell>
          <cell r="I171" t="str">
            <v>2.3.1 6.1 1 DE VEHICULOS</v>
          </cell>
        </row>
        <row r="172">
          <cell r="C172" t="str">
            <v>FILTRO DE AIRE   PRIMARIO CATERPILLAR -2934053</v>
          </cell>
          <cell r="D172" t="str">
            <v>07.10.0002.4460</v>
          </cell>
          <cell r="E172" t="str">
            <v>PIEZA</v>
          </cell>
          <cell r="F172">
            <v>467</v>
          </cell>
          <cell r="G172" t="str">
            <v>2.3.1 6.1 1</v>
          </cell>
          <cell r="H172" t="str">
            <v>DE VEHICULOS</v>
          </cell>
          <cell r="I172" t="str">
            <v>2.3.1 6.1 1 DE VEHICULOS</v>
          </cell>
        </row>
        <row r="173">
          <cell r="C173" t="str">
            <v>FILTRO DE AIRE SECUNDARIO CATERPILLAR</v>
          </cell>
          <cell r="D173" t="str">
            <v>07.10.0002.4453</v>
          </cell>
          <cell r="E173" t="str">
            <v>PIEZA</v>
          </cell>
          <cell r="F173">
            <v>335</v>
          </cell>
          <cell r="G173" t="str">
            <v>2.3.1 6.1 1</v>
          </cell>
          <cell r="H173" t="str">
            <v>DE VEHICULOS</v>
          </cell>
          <cell r="I173" t="str">
            <v>2.3.1 6.1 1 DE VEHICULOS</v>
          </cell>
        </row>
        <row r="174">
          <cell r="C174" t="str">
            <v>FILTRO DE AIRE  LYS AFL4810HD</v>
          </cell>
          <cell r="D174" t="str">
            <v>07.10.0002.4493</v>
          </cell>
          <cell r="E174" t="str">
            <v>PIEZA</v>
          </cell>
          <cell r="F174">
            <v>77</v>
          </cell>
          <cell r="G174" t="str">
            <v>2.3.1 6.1 1</v>
          </cell>
          <cell r="H174" t="str">
            <v>DE VEHICULOS</v>
          </cell>
          <cell r="I174" t="str">
            <v>2.3.1 6.1 1 DE VEHICULOS</v>
          </cell>
        </row>
        <row r="175">
          <cell r="C175" t="str">
            <v>FILTRO DE AIRE  AFL 6902 HD</v>
          </cell>
          <cell r="D175" t="str">
            <v>07.10.0002.4413</v>
          </cell>
          <cell r="E175" t="str">
            <v>PIEZA</v>
          </cell>
          <cell r="F175">
            <v>50</v>
          </cell>
          <cell r="G175" t="str">
            <v>2.3.1 6.1 1</v>
          </cell>
          <cell r="H175" t="str">
            <v>DE VEHICULOS</v>
          </cell>
          <cell r="I175" t="str">
            <v>2.3.1 6.1 1 DE VEHICULOS</v>
          </cell>
        </row>
        <row r="176">
          <cell r="C176" t="str">
            <v>FILTRO DE AIRE AF 10124</v>
          </cell>
          <cell r="D176" t="str">
            <v>07.10.0002.4496</v>
          </cell>
          <cell r="E176" t="str">
            <v>PIEZA</v>
          </cell>
          <cell r="F176">
            <v>70</v>
          </cell>
          <cell r="G176" t="str">
            <v>2.3.1 6.1 1</v>
          </cell>
          <cell r="H176" t="str">
            <v>DE VEHICULOS</v>
          </cell>
          <cell r="I176" t="str">
            <v>2.3.1 6.1 1 DE VEHICULOS</v>
          </cell>
        </row>
        <row r="177">
          <cell r="C177" t="str">
            <v>FILTRO HIDRAULICO CATERPILLAR - 4656505</v>
          </cell>
          <cell r="D177" t="str">
            <v>07.10.0002.0078</v>
          </cell>
          <cell r="E177" t="str">
            <v>UNIDAD</v>
          </cell>
          <cell r="F177">
            <v>455</v>
          </cell>
          <cell r="G177" t="str">
            <v>2.3.1 6.1 1</v>
          </cell>
          <cell r="H177" t="str">
            <v>DE VEHICULOS</v>
          </cell>
          <cell r="I177" t="str">
            <v>2.3.1 6.1 1 DE VEHICULOS</v>
          </cell>
        </row>
        <row r="178">
          <cell r="C178" t="str">
            <v>FILTRO HIDRAULICO CATERPILLAR - 4717003</v>
          </cell>
          <cell r="D178" t="str">
            <v>07.10.0007.0110</v>
          </cell>
          <cell r="E178" t="str">
            <v>UNIDAD</v>
          </cell>
          <cell r="F178">
            <v>191</v>
          </cell>
          <cell r="G178" t="str">
            <v>2.3.1 6.1 3</v>
          </cell>
          <cell r="H178" t="str">
            <v>DE CONSTRUCCION Y MAQUINAS</v>
          </cell>
          <cell r="I178" t="str">
            <v>2.3.1 6.1 3 DE CONSTRUCCION Y MAQUINAS</v>
          </cell>
        </row>
        <row r="179">
          <cell r="C179" t="str">
            <v>FILTRO DE COMBUSTIBLE TOYOTA - 23390</v>
          </cell>
          <cell r="E179" t="str">
            <v>PIEZA</v>
          </cell>
          <cell r="F179">
            <v>79</v>
          </cell>
          <cell r="H179" t="str">
            <v>DE VEHICULOS</v>
          </cell>
          <cell r="I179" t="str">
            <v>2.3.1 6.1 1 DE VEHICULOS</v>
          </cell>
        </row>
        <row r="180">
          <cell r="C180" t="str">
            <v>FILTRO DE COMBUSTIBLE CATERPILLAR - 2998229</v>
          </cell>
          <cell r="D180" t="str">
            <v>94.08.0014.2373</v>
          </cell>
          <cell r="E180" t="str">
            <v>UNIDAD</v>
          </cell>
          <cell r="F180">
            <v>235</v>
          </cell>
          <cell r="G180" t="str">
            <v>2.3.1 6.1 1</v>
          </cell>
          <cell r="H180" t="str">
            <v>DE VEHICULOS</v>
          </cell>
          <cell r="I180" t="str">
            <v>2.3.1 6.1 1 DE VEHICULOS</v>
          </cell>
        </row>
        <row r="181">
          <cell r="C181" t="str">
            <v>FILTRO DE VENTILACION DE CABINA CAT - 2112660</v>
          </cell>
          <cell r="D181" t="str">
            <v>07.10.0003.4439</v>
          </cell>
          <cell r="E181" t="str">
            <v>PIEZA</v>
          </cell>
          <cell r="F181">
            <v>215</v>
          </cell>
          <cell r="G181" t="str">
            <v>2.3.1 6.1 1</v>
          </cell>
          <cell r="H181" t="str">
            <v>DE VEHICULOS</v>
          </cell>
          <cell r="I181" t="str">
            <v>2.3.1 6.1 1 DE VEHICULOS</v>
          </cell>
        </row>
        <row r="182">
          <cell r="C182" t="str">
            <v>FILTRO DE VENTILACION DE CABINA CAT - 2112660</v>
          </cell>
          <cell r="D182" t="str">
            <v>70.21.0007.1732</v>
          </cell>
          <cell r="E182" t="str">
            <v>PIEZA</v>
          </cell>
          <cell r="F182">
            <v>215</v>
          </cell>
          <cell r="G182" t="str">
            <v>2.3.1 5.1 1</v>
          </cell>
          <cell r="H182" t="str">
            <v>REPUESTOS Y ACCESORIOS</v>
          </cell>
          <cell r="I182" t="str">
            <v>2.3.1 5.1 1 REPUESTOS Y ACCESORIOS</v>
          </cell>
        </row>
        <row r="183">
          <cell r="C183" t="str">
            <v>FILTRO SEPARADOR DE AGUA W 2071</v>
          </cell>
          <cell r="D183" t="str">
            <v>07.10.0010.4475</v>
          </cell>
          <cell r="E183" t="str">
            <v>PIEZA</v>
          </cell>
          <cell r="F183">
            <v>51</v>
          </cell>
          <cell r="G183" t="str">
            <v>2.3.1 6.1 1</v>
          </cell>
          <cell r="H183" t="str">
            <v>DE VEHICULOS</v>
          </cell>
          <cell r="I183" t="str">
            <v>2.3.1 6.1 1 DE VEHICULOS</v>
          </cell>
        </row>
        <row r="184">
          <cell r="C184" t="str">
            <v xml:space="preserve">FLUORESCENTE COMPLETO </v>
          </cell>
          <cell r="E184" t="str">
            <v>UNIDAD</v>
          </cell>
          <cell r="F184">
            <v>60</v>
          </cell>
          <cell r="H184" t="str">
            <v>ELECTRICIDAD, ILUMINACION Y ELECTRONICA</v>
          </cell>
          <cell r="I184" t="str">
            <v>2.3.1 5.4 1 ELECTRICIDAD, ILUMINACION Y ELECTRONICA</v>
          </cell>
        </row>
        <row r="185">
          <cell r="C185" t="str">
            <v>FOCO AHORRADOR 12 W</v>
          </cell>
          <cell r="D185" t="str">
            <v>28.54.0008.0052</v>
          </cell>
          <cell r="E185" t="str">
            <v>UNIDAD</v>
          </cell>
          <cell r="F185">
            <v>5</v>
          </cell>
          <cell r="G185" t="str">
            <v>2.3.1 5.4 1</v>
          </cell>
          <cell r="H185" t="str">
            <v>ELECTRICIDAD, ILUMINACION Y ELECTRONICA</v>
          </cell>
          <cell r="I185" t="str">
            <v>2.3.1 5.4 1 ELECTRICIDAD, ILUMINACION Y ELECTRONICA</v>
          </cell>
        </row>
        <row r="186">
          <cell r="C186" t="str">
            <v>FOCO AHORRADOR 36 W</v>
          </cell>
          <cell r="D186" t="str">
            <v>28.54.0008.0146</v>
          </cell>
          <cell r="E186" t="str">
            <v>UNIDAD</v>
          </cell>
          <cell r="F186">
            <v>9</v>
          </cell>
          <cell r="G186" t="str">
            <v>2.3.1 5.4 1</v>
          </cell>
          <cell r="H186" t="str">
            <v>ELECTRICIDAD, ILUMINACION Y ELECTRONICA</v>
          </cell>
          <cell r="I186" t="str">
            <v>2.3.1 5.4 1 ELECTRICIDAD, ILUMINACION Y ELECTRONICA</v>
          </cell>
        </row>
        <row r="187">
          <cell r="C187" t="str">
            <v>FOLDER MANILA TAMAÑO A4</v>
          </cell>
          <cell r="D187" t="str">
            <v>71.06.0004.0004</v>
          </cell>
          <cell r="E187" t="str">
            <v>UNIDAD</v>
          </cell>
          <cell r="F187">
            <v>4</v>
          </cell>
          <cell r="G187" t="str">
            <v>2.3.1 5.1 2</v>
          </cell>
          <cell r="H187" t="str">
            <v>PAPELERIA EN GENERAL, UTILES Y MATERIALES DE OFICINA</v>
          </cell>
          <cell r="I187" t="str">
            <v>2.3.1 5.1 2 PAPELERIA EN GENERAL, UTILES Y MATERIALES DE OFICINA</v>
          </cell>
        </row>
        <row r="188">
          <cell r="C188" t="str">
            <v>FOLDER MANILA TAMAÑO A4</v>
          </cell>
          <cell r="D188" t="str">
            <v>71.06.0004.0024</v>
          </cell>
          <cell r="E188" t="str">
            <v>UNIDAD</v>
          </cell>
          <cell r="F188">
            <v>4</v>
          </cell>
          <cell r="G188" t="str">
            <v>2.3.1 5.1 2</v>
          </cell>
          <cell r="H188" t="str">
            <v>PAPELERIA EN GENERAL, UTILES Y MATERIALES DE OFICINA</v>
          </cell>
          <cell r="I188" t="str">
            <v>2.3.1 5.1 2 PAPELERIA EN GENERAL, UTILES Y MATERIALES DE OFICINA</v>
          </cell>
        </row>
        <row r="189">
          <cell r="C189" t="str">
            <v>FORRO DE PLASTICO T/OFICIO X 5 MTS</v>
          </cell>
          <cell r="E189" t="str">
            <v>UNIDAD</v>
          </cell>
          <cell r="F189">
            <v>7.2</v>
          </cell>
          <cell r="H189" t="str">
            <v>PAPELERIA EN GENERAL, UTILES Y MATERIALES DE OFICINA</v>
          </cell>
          <cell r="I189" t="str">
            <v>2.3.1 5.1 2 PAPELERIA EN GENERAL, UTILES Y MATERIALES DE OFICINA</v>
          </cell>
        </row>
        <row r="190">
          <cell r="C190" t="str">
            <v>FRANELA DE COLOR ROJO</v>
          </cell>
          <cell r="E190" t="str">
            <v>METRO</v>
          </cell>
          <cell r="F190">
            <v>7.2</v>
          </cell>
          <cell r="H190" t="str">
            <v>ASEO, LIMPIEZA Y TOCADOR</v>
          </cell>
          <cell r="I190" t="str">
            <v>2.3.1 5.3 1 ASEO, LIMPIEZA Y TOCADOR</v>
          </cell>
        </row>
        <row r="191">
          <cell r="C191" t="str">
            <v>GASOHOL 84 PLUS</v>
          </cell>
          <cell r="D191" t="str">
            <v>17.21.0008.0006</v>
          </cell>
          <cell r="E191" t="str">
            <v>GALON</v>
          </cell>
          <cell r="F191">
            <v>12.64</v>
          </cell>
          <cell r="G191" t="str">
            <v>2.3.1 3.1 1</v>
          </cell>
          <cell r="H191" t="str">
            <v>COMBUSTIBLES Y CARBURANTES</v>
          </cell>
          <cell r="I191" t="str">
            <v>2.3.1 3.1 1 COMBUSTIBLES Y CARBURANTES</v>
          </cell>
        </row>
        <row r="192">
          <cell r="C192" t="str">
            <v>GASOLINA DE 84 OCTANOS</v>
          </cell>
          <cell r="D192" t="str">
            <v>17.21.0004.0001</v>
          </cell>
          <cell r="E192" t="str">
            <v>GALON</v>
          </cell>
          <cell r="F192">
            <v>12.64</v>
          </cell>
          <cell r="G192" t="str">
            <v>2.3.1 3.1 1</v>
          </cell>
          <cell r="H192" t="str">
            <v>COMBUSTIBLES Y CARBURANTES</v>
          </cell>
          <cell r="I192" t="str">
            <v>2.3.1 3.1 1 COMBUSTIBLES Y CARBURANTES</v>
          </cell>
        </row>
        <row r="193">
          <cell r="C193" t="str">
            <v>GASOLINA DE 90 OCTANOS</v>
          </cell>
          <cell r="D193" t="str">
            <v>17.21.0004.0002</v>
          </cell>
          <cell r="E193" t="str">
            <v>GALON</v>
          </cell>
          <cell r="F193">
            <v>12.7</v>
          </cell>
          <cell r="G193" t="str">
            <v>2.3.1 3.1 1</v>
          </cell>
          <cell r="H193" t="str">
            <v>COMBUSTIBLES Y CARBURANTES</v>
          </cell>
          <cell r="I193" t="str">
            <v>2.3.1 3.1 1 COMBUSTIBLES Y CARBURANTES</v>
          </cell>
        </row>
        <row r="194">
          <cell r="C194" t="str">
            <v>GOMA EN BARRA X 40 G</v>
          </cell>
          <cell r="D194" t="str">
            <v>71.03.0006.0086</v>
          </cell>
          <cell r="E194" t="str">
            <v>UNIDAD</v>
          </cell>
          <cell r="F194">
            <v>2.5</v>
          </cell>
          <cell r="G194" t="str">
            <v>2.3.1 5.1 2</v>
          </cell>
          <cell r="H194" t="str">
            <v>PAPELERIA EN GENERAL, UTILES Y MATERIALES DE OFICINA</v>
          </cell>
          <cell r="I194" t="str">
            <v>2.3.1 5.1 2 PAPELERIA EN GENERAL, UTILES Y MATERIALES DE OFICINA</v>
          </cell>
        </row>
        <row r="195">
          <cell r="C195" t="str">
            <v>GOMA EN BARRA X 40 G APROX.</v>
          </cell>
          <cell r="D195" t="str">
            <v>71.03.0006.0057</v>
          </cell>
          <cell r="E195" t="str">
            <v>UNIDAD</v>
          </cell>
          <cell r="F195">
            <v>2.2999999999999998</v>
          </cell>
          <cell r="G195" t="str">
            <v>2.3.1 5.1 2</v>
          </cell>
          <cell r="H195" t="str">
            <v>PAPELERIA EN GENERAL, UTILES Y MATERIALES DE OFICINA</v>
          </cell>
          <cell r="I195" t="str">
            <v>2.3.1 5.1 2 PAPELERIA EN GENERAL, UTILES Y MATERIALES DE OFICINA</v>
          </cell>
        </row>
        <row r="196">
          <cell r="C196" t="str">
            <v>GORRO DE DRIL CON BORDADO COLOR BEIGE</v>
          </cell>
          <cell r="D196" t="str">
            <v>89.44.0002.0137</v>
          </cell>
          <cell r="E196" t="str">
            <v>UNIDAD</v>
          </cell>
          <cell r="F196">
            <v>20</v>
          </cell>
          <cell r="G196" t="str">
            <v>2.3.1 2.1 1</v>
          </cell>
          <cell r="H196" t="str">
            <v>VESTUARIO, ACCESORIOS Y PRENDAS DIVERSAS</v>
          </cell>
          <cell r="I196" t="str">
            <v>2.3.1 2.1 1 VESTUARIO, ACCESORIOS Y PRENDAS DIVERSAS</v>
          </cell>
        </row>
        <row r="197">
          <cell r="C197" t="str">
            <v>GORRO DE DRIL CON BORDADO COLOR VERDE</v>
          </cell>
          <cell r="D197" t="str">
            <v>89.44.0002.0138</v>
          </cell>
          <cell r="E197" t="str">
            <v>UNIDAD</v>
          </cell>
          <cell r="F197">
            <v>20</v>
          </cell>
          <cell r="G197" t="str">
            <v>2.3.1 2.1 1</v>
          </cell>
          <cell r="H197" t="str">
            <v>VESTUARIO, ACCESORIOS Y PRENDAS DIVERSAS</v>
          </cell>
          <cell r="I197" t="str">
            <v>2.3.1 2.1 1 VESTUARIO, ACCESORIOS Y PRENDAS DIVERSAS</v>
          </cell>
        </row>
        <row r="198">
          <cell r="C198" t="str">
            <v>GORRO DE DRIL CON LOGOTIPO BICOLOR (ROJO Y BLANCO)</v>
          </cell>
          <cell r="D198" t="str">
            <v>89.44.0002.0093</v>
          </cell>
          <cell r="E198" t="str">
            <v>UNIDAD</v>
          </cell>
          <cell r="F198">
            <v>20</v>
          </cell>
          <cell r="G198" t="str">
            <v>2.3.1 2.1 1</v>
          </cell>
          <cell r="H198" t="str">
            <v>VESTUARIO, ACCESORIOS Y PRENDAS DIVERSAS</v>
          </cell>
          <cell r="I198" t="str">
            <v>2.3.1 2.1 1 VESTUARIO, ACCESORIOS Y PRENDAS DIVERSAS</v>
          </cell>
        </row>
        <row r="199">
          <cell r="C199" t="str">
            <v>GORRO DE DRIL TALLA ESTANDAR CON TRES BORDADOS</v>
          </cell>
          <cell r="D199" t="str">
            <v>89.44.0002.0065</v>
          </cell>
          <cell r="E199" t="str">
            <v>UNIDAD</v>
          </cell>
          <cell r="F199">
            <v>17.7</v>
          </cell>
          <cell r="G199" t="str">
            <v>2.3.1 2.1 1</v>
          </cell>
          <cell r="H199" t="str">
            <v>VESTUARIO, ACCESORIOS Y PRENDAS DIVERSAS</v>
          </cell>
          <cell r="I199" t="str">
            <v>2.3.1 2.1 1 VESTUARIO, ACCESORIOS Y PRENDAS DIVERSAS</v>
          </cell>
        </row>
        <row r="200">
          <cell r="C200" t="str">
            <v>GRAPA 23/10 X 1000</v>
          </cell>
          <cell r="D200" t="str">
            <v>71.85.0008.0021</v>
          </cell>
          <cell r="E200" t="str">
            <v>CAJA</v>
          </cell>
          <cell r="F200">
            <v>2</v>
          </cell>
          <cell r="G200" t="str">
            <v>2.3.1 5.1 2</v>
          </cell>
          <cell r="H200" t="str">
            <v>PAPELERIA EN GENERAL, UTILES Y MATERIALES DE OFICINA</v>
          </cell>
          <cell r="I200" t="str">
            <v>2.3.1 5.1 2 PAPELERIA EN GENERAL, UTILES Y MATERIALES DE OFICINA</v>
          </cell>
        </row>
        <row r="201">
          <cell r="C201" t="str">
            <v>GRAPA 26/6 X 5000</v>
          </cell>
          <cell r="D201" t="str">
            <v>71.85.0008.0026</v>
          </cell>
          <cell r="E201" t="str">
            <v>CAJA</v>
          </cell>
          <cell r="F201">
            <v>1.8</v>
          </cell>
          <cell r="G201" t="str">
            <v>2.3.1 5.1 2</v>
          </cell>
          <cell r="H201" t="str">
            <v>PAPELERIA EN GENERAL, UTILES Y MATERIALES DE OFICINA</v>
          </cell>
          <cell r="I201" t="str">
            <v>2.3.1 5.1 2 PAPELERIA EN GENERAL, UTILES Y MATERIALES DE OFICINA</v>
          </cell>
        </row>
        <row r="202">
          <cell r="C202" t="str">
            <v>GRASA MULTIPROPOSITO FRENOSA - MP2BDL</v>
          </cell>
          <cell r="D202" t="str">
            <v>17.55.0014.0019</v>
          </cell>
          <cell r="E202" t="str">
            <v>BALDE</v>
          </cell>
          <cell r="F202">
            <v>315</v>
          </cell>
          <cell r="G202" t="str">
            <v>2.3.1 3.1 3</v>
          </cell>
          <cell r="H202" t="str">
            <v>LUBRICANTES, GRASAS Y AFINES</v>
          </cell>
          <cell r="I202" t="str">
            <v>2.3.1 3.1 3 LUBRICANTES, GRASAS Y AFINES</v>
          </cell>
        </row>
        <row r="203">
          <cell r="C203" t="str">
            <v>GUANTE DE JEBE CALIBRE 35</v>
          </cell>
          <cell r="D203" t="str">
            <v>80.50.0005.0165</v>
          </cell>
          <cell r="E203" t="str">
            <v>PAR</v>
          </cell>
          <cell r="F203">
            <v>10</v>
          </cell>
          <cell r="G203" t="str">
            <v>2.3.1 6.1 4</v>
          </cell>
          <cell r="H203" t="str">
            <v>DE SEGURIDAD</v>
          </cell>
          <cell r="I203" t="str">
            <v>2.3.1 6.1 4 DE SEGURIDAD</v>
          </cell>
        </row>
        <row r="204">
          <cell r="C204" t="str">
            <v>GUANTE DE LANA COLOR NEGRO</v>
          </cell>
          <cell r="E204" t="str">
            <v>PAR</v>
          </cell>
          <cell r="F204">
            <v>10.5</v>
          </cell>
          <cell r="H204" t="str">
            <v>VESTUARIO, ACCESORIOS Y PRENDAS DIVERSAS</v>
          </cell>
          <cell r="I204" t="str">
            <v>2.3.1 2.1 1 VESTUARIO, ACCESORIOS Y PRENDAS DIVERSAS</v>
          </cell>
        </row>
        <row r="205">
          <cell r="C205" t="str">
            <v>GUANTE REFORZADO PARA CONDUCIR MOTO</v>
          </cell>
          <cell r="D205" t="str">
            <v>13.50.0036.0018</v>
          </cell>
          <cell r="E205" t="str">
            <v>PAR</v>
          </cell>
          <cell r="F205">
            <v>25</v>
          </cell>
          <cell r="G205" t="str">
            <v>2.3.1 5.3 1</v>
          </cell>
          <cell r="H205" t="str">
            <v>ASEO, LIMPIEZA Y TOCADOR</v>
          </cell>
          <cell r="I205" t="str">
            <v>2.3.1 5.3 1 ASEO, LIMPIEZA Y TOCADOR</v>
          </cell>
        </row>
        <row r="206">
          <cell r="C206" t="str">
            <v>HERVIDOR ELECTRICO</v>
          </cell>
          <cell r="D206" t="str">
            <v>32.22.5000.0001</v>
          </cell>
          <cell r="E206" t="str">
            <v>UNIDAD</v>
          </cell>
          <cell r="F206">
            <v>60</v>
          </cell>
          <cell r="G206" t="str">
            <v>2.3.1 5.3 2</v>
          </cell>
          <cell r="H206" t="str">
            <v>DE COCINA, COMEDOR Y CAFETERIA</v>
          </cell>
          <cell r="I206" t="str">
            <v>2.3.1 5.3 2 DE COCINA, COMEDOR Y CAFETERIA</v>
          </cell>
        </row>
        <row r="207">
          <cell r="C207" t="str">
            <v>HIDROLINA.</v>
          </cell>
          <cell r="D207" t="str">
            <v>17.55.0026.0064</v>
          </cell>
          <cell r="E207" t="str">
            <v>LITRO</v>
          </cell>
          <cell r="F207">
            <v>65</v>
          </cell>
          <cell r="G207" t="str">
            <v>2.3.1 3.1 3</v>
          </cell>
          <cell r="H207" t="str">
            <v>LUBRICANTES, GRASAS Y AFINES</v>
          </cell>
          <cell r="I207" t="str">
            <v>2.3.1 3.1 3 LUBRICANTES, GRASAS Y AFINES</v>
          </cell>
        </row>
        <row r="208">
          <cell r="C208" t="str">
            <v>HIPOCLORITO DE CALCIO AL 70% COLOR GRANULADO X 45 KG</v>
          </cell>
          <cell r="E208" t="str">
            <v xml:space="preserve">TACHO </v>
          </cell>
          <cell r="F208">
            <v>561</v>
          </cell>
          <cell r="H208" t="str">
            <v>OTROS BIENES</v>
          </cell>
          <cell r="I208" t="str">
            <v>2.3.1 99.1 99 OTROS BIENES</v>
          </cell>
        </row>
        <row r="209">
          <cell r="C209" t="str">
            <v>HOJUELA DE CEBADA</v>
          </cell>
          <cell r="D209" t="str">
            <v>09.06.0003.0352</v>
          </cell>
          <cell r="E209" t="str">
            <v>KILOGRAMO</v>
          </cell>
          <cell r="F209">
            <v>8.1999999999999993</v>
          </cell>
          <cell r="G209" t="str">
            <v>2.3.1 1.1 1</v>
          </cell>
          <cell r="H209" t="str">
            <v>ALIMENTOS Y BEBIDAS PARA CONSUMO HUMANO</v>
          </cell>
          <cell r="I209" t="str">
            <v>2.3.1 1.1 1 ALIMENTOS Y BEBIDAS PARA CONSUMO HUMANO</v>
          </cell>
        </row>
        <row r="210">
          <cell r="C210" t="str">
            <v>HOJUELA DE CEBADA ENRIQUECIDA.</v>
          </cell>
          <cell r="D210" t="str">
            <v>09.06.0003.0353</v>
          </cell>
          <cell r="E210" t="str">
            <v>KILOGRAMO</v>
          </cell>
          <cell r="F210">
            <v>8.1999999999999993</v>
          </cell>
          <cell r="G210" t="str">
            <v>2.3.1 1.1 1</v>
          </cell>
          <cell r="H210" t="str">
            <v>ALIMENTOS Y BEBIDAS PARA CONSUMO HUMANO</v>
          </cell>
          <cell r="I210" t="str">
            <v>2.3.1 1.1 1 ALIMENTOS Y BEBIDAS PARA CONSUMO HUMANO</v>
          </cell>
        </row>
        <row r="211">
          <cell r="C211" t="str">
            <v>HOJUELA DE CEREAL</v>
          </cell>
          <cell r="D211" t="str">
            <v>09.06.0003.0355</v>
          </cell>
          <cell r="E211" t="str">
            <v>KILOGRAMO</v>
          </cell>
          <cell r="F211">
            <v>8.1999999999999993</v>
          </cell>
          <cell r="G211" t="str">
            <v>2.3.1 1.1 1</v>
          </cell>
          <cell r="H211" t="str">
            <v>ALIMENTOS Y BEBIDAS PARA CONSUMO HUMANO</v>
          </cell>
          <cell r="I211" t="str">
            <v>2.3.1 1.1 1 ALIMENTOS Y BEBIDAS PARA CONSUMO HUMANO</v>
          </cell>
        </row>
        <row r="212">
          <cell r="C212" t="str">
            <v>HOJUELA DE CEREAL ENRIQUECIDO</v>
          </cell>
          <cell r="D212" t="str">
            <v>09.06.0003.0354</v>
          </cell>
          <cell r="E212" t="str">
            <v>KILOGRAMO</v>
          </cell>
          <cell r="F212">
            <v>8.1999999999999993</v>
          </cell>
          <cell r="G212" t="str">
            <v>2.3.1 1.1 1</v>
          </cell>
          <cell r="H212" t="str">
            <v>ALIMENTOS Y BEBIDAS PARA CONSUMO HUMANO</v>
          </cell>
          <cell r="I212" t="str">
            <v>2.3.1 1.1 1 ALIMENTOS Y BEBIDAS PARA CONSUMO HUMANO</v>
          </cell>
        </row>
        <row r="213">
          <cell r="C213" t="str">
            <v>HOJUELA DE KIWICHA ENRIQUECIDA.</v>
          </cell>
          <cell r="D213" t="str">
            <v>09.06.0003.0357</v>
          </cell>
          <cell r="E213" t="str">
            <v>KILOGRAMO</v>
          </cell>
          <cell r="F213">
            <v>8.1999999999999993</v>
          </cell>
          <cell r="G213" t="str">
            <v>2.3.1 1.1 1</v>
          </cell>
          <cell r="H213" t="str">
            <v>ALIMENTOS Y BEBIDAS PARA CONSUMO HUMANO</v>
          </cell>
          <cell r="I213" t="str">
            <v>2.3.1 1.1 1 ALIMENTOS Y BEBIDAS PARA CONSUMO HUMANO</v>
          </cell>
        </row>
        <row r="214">
          <cell r="C214" t="str">
            <v>HOJUELA DE KIWICHA.</v>
          </cell>
          <cell r="D214" t="str">
            <v>09.06.0003.0356</v>
          </cell>
          <cell r="E214" t="str">
            <v>KILOGRAMO</v>
          </cell>
          <cell r="F214">
            <v>8.1999999999999993</v>
          </cell>
          <cell r="G214" t="str">
            <v>2.3.1 1.1 1</v>
          </cell>
          <cell r="H214" t="str">
            <v>ALIMENTOS Y BEBIDAS PARA CONSUMO HUMANO</v>
          </cell>
          <cell r="I214" t="str">
            <v>2.3.1 1.1 1 ALIMENTOS Y BEBIDAS PARA CONSUMO HUMANO</v>
          </cell>
        </row>
        <row r="215">
          <cell r="C215" t="str">
            <v>HOJUELA DE QUINUA.</v>
          </cell>
          <cell r="D215" t="str">
            <v>09.06.0003.0358</v>
          </cell>
          <cell r="E215" t="str">
            <v>KILOGRAMO</v>
          </cell>
          <cell r="F215">
            <v>8.1999999999999993</v>
          </cell>
          <cell r="G215" t="str">
            <v>2.3.1 1.1 1</v>
          </cell>
          <cell r="H215" t="str">
            <v>ALIMENTOS Y BEBIDAS PARA CONSUMO HUMANO</v>
          </cell>
          <cell r="I215" t="str">
            <v>2.3.1 1.1 1 ALIMENTOS Y BEBIDAS PARA CONSUMO HUMANO</v>
          </cell>
        </row>
        <row r="216">
          <cell r="C216" t="str">
            <v>HORMIGON</v>
          </cell>
          <cell r="D216" t="str">
            <v>20.34.0005.0008</v>
          </cell>
          <cell r="E216" t="str">
            <v>METRO CUBICO</v>
          </cell>
          <cell r="F216">
            <v>45</v>
          </cell>
          <cell r="G216" t="str">
            <v>2.3.1 6.1 3</v>
          </cell>
          <cell r="H216" t="str">
            <v>DE CONSTRUCCION Y MAQUINAS</v>
          </cell>
          <cell r="I216" t="str">
            <v>2.3.1 6.1 3 DE CONSTRUCCION Y MAQUINAS</v>
          </cell>
        </row>
        <row r="217">
          <cell r="C217" t="str">
            <v>IMPRESORA MULTIFUNCIONAL HP LASERJET PRO M130FW</v>
          </cell>
          <cell r="E217" t="str">
            <v>UNIDAD</v>
          </cell>
          <cell r="F217">
            <v>950</v>
          </cell>
          <cell r="H217" t="str">
            <v>OTROS BIENES</v>
          </cell>
          <cell r="I217" t="str">
            <v>2.3.1 99.1 99 OTROS BIENES</v>
          </cell>
        </row>
        <row r="218">
          <cell r="C218" t="str">
            <v>INTERRUPTOR SIMPLE</v>
          </cell>
          <cell r="D218" t="str">
            <v>28.50.0006.0010</v>
          </cell>
          <cell r="E218" t="str">
            <v>UNIDAD</v>
          </cell>
          <cell r="F218">
            <v>3.5</v>
          </cell>
          <cell r="G218" t="str">
            <v>2.3.1 5.4 1</v>
          </cell>
          <cell r="H218" t="str">
            <v>ELECTRICIDAD, ILUMINACION Y ELECTRONICA</v>
          </cell>
          <cell r="I218" t="str">
            <v>2.3.1 5.4 1 ELECTRICIDAD, ILUMINACION Y ELECTRONICA</v>
          </cell>
        </row>
        <row r="219">
          <cell r="C219" t="str">
            <v>JABON DE TOCADOR LIQUIDO</v>
          </cell>
          <cell r="D219" t="str">
            <v>13.92.0010.0037</v>
          </cell>
          <cell r="E219" t="str">
            <v>GALON</v>
          </cell>
          <cell r="F219">
            <v>27.8</v>
          </cell>
          <cell r="G219" t="str">
            <v>2.3.1 5.3 1</v>
          </cell>
          <cell r="H219" t="str">
            <v>ASEO, LIMPIEZA Y TOCADOR</v>
          </cell>
          <cell r="I219" t="str">
            <v>2.3.1 5.3 1 ASEO, LIMPIEZA Y TOCADOR</v>
          </cell>
        </row>
        <row r="220">
          <cell r="C220" t="str">
            <v>JABON DE TOCADOR LIQUIDO A GRANEL</v>
          </cell>
          <cell r="D220" t="str">
            <v>13.92.0010.0111</v>
          </cell>
          <cell r="E220" t="str">
            <v>GALON</v>
          </cell>
          <cell r="F220">
            <v>27.8</v>
          </cell>
          <cell r="G220" t="str">
            <v>2.3.1 5.3 1</v>
          </cell>
          <cell r="H220" t="str">
            <v>ASEO, LIMPIEZA Y TOCADOR</v>
          </cell>
          <cell r="I220" t="str">
            <v>2.3.1 5.3 1 ASEO, LIMPIEZA Y TOCADOR</v>
          </cell>
        </row>
        <row r="221">
          <cell r="C221" t="str">
            <v>KRESO X 1 GAL</v>
          </cell>
          <cell r="D221" t="str">
            <v>13.30.0022.0010</v>
          </cell>
          <cell r="E221" t="str">
            <v>GALON</v>
          </cell>
          <cell r="F221">
            <v>15</v>
          </cell>
          <cell r="G221" t="str">
            <v>2.3.1 5.3 1</v>
          </cell>
          <cell r="H221" t="str">
            <v>ASEO, LIMPIEZA Y TOCADOR</v>
          </cell>
          <cell r="I221" t="str">
            <v>2.3.1 5.3 1 ASEO, LIMPIEZA Y TOCADOR</v>
          </cell>
        </row>
        <row r="222">
          <cell r="C222" t="str">
            <v>LADRILLO PARA TECHO</v>
          </cell>
          <cell r="D222" t="str">
            <v>20.34.0006.0015</v>
          </cell>
          <cell r="E222" t="str">
            <v>UNIDAD</v>
          </cell>
          <cell r="F222">
            <v>3.2</v>
          </cell>
          <cell r="G222" t="str">
            <v>2.3.1 6.1 3</v>
          </cell>
          <cell r="H222" t="str">
            <v>DE CONSTRUCCION Y MAQUINAS</v>
          </cell>
          <cell r="I222" t="str">
            <v>2.3.1 6.1 3 DE CONSTRUCCION Y MAQUINAS</v>
          </cell>
        </row>
        <row r="223">
          <cell r="C223" t="str">
            <v>LAMPA</v>
          </cell>
          <cell r="D223" t="str">
            <v>41.06.0005.0001</v>
          </cell>
          <cell r="E223" t="str">
            <v>UNIDAD</v>
          </cell>
          <cell r="F223">
            <v>23</v>
          </cell>
          <cell r="G223" t="str">
            <v>2.3.1 99.1 1</v>
          </cell>
          <cell r="H223" t="str">
            <v>HERRAMIENTAS</v>
          </cell>
          <cell r="I223" t="str">
            <v>2.3.1 99.1 1 HERRAMIENTAS</v>
          </cell>
        </row>
        <row r="224">
          <cell r="C224" t="str">
            <v>LAPIZ BICOLOR PUNTA DELGADA</v>
          </cell>
          <cell r="E224" t="str">
            <v>UNIDAD</v>
          </cell>
          <cell r="F224">
            <v>2</v>
          </cell>
          <cell r="H224" t="str">
            <v>PAPELERIA EN GENERAL, UTILES Y MATERIALES DE OFICINA</v>
          </cell>
          <cell r="I224" t="str">
            <v>2.3.1 5.1 2 PAPELERIA EN GENERAL, UTILES Y MATERIALES DE OFICINA</v>
          </cell>
        </row>
        <row r="225">
          <cell r="C225" t="str">
            <v>LAPIZ NEGRO GRADO 2H</v>
          </cell>
          <cell r="D225" t="str">
            <v>71.60.0004.0048</v>
          </cell>
          <cell r="E225" t="str">
            <v>UNIDAD</v>
          </cell>
          <cell r="F225">
            <v>2</v>
          </cell>
          <cell r="G225" t="str">
            <v>2.3.1 5.1 2</v>
          </cell>
          <cell r="H225" t="str">
            <v>PAPELERIA EN GENERAL, UTILES Y MATERIALES DE OFICINA</v>
          </cell>
          <cell r="I225" t="str">
            <v>2.3.1 5.1 2 PAPELERIA EN GENERAL, UTILES Y MATERIALES DE OFICINA</v>
          </cell>
        </row>
        <row r="226">
          <cell r="C226" t="str">
            <v>LEJIA (HIPOCLORITO DE SODIO)</v>
          </cell>
          <cell r="D226" t="str">
            <v>13.30.0024.0114</v>
          </cell>
          <cell r="E226" t="str">
            <v>GALON</v>
          </cell>
          <cell r="F226">
            <v>21.5</v>
          </cell>
          <cell r="G226" t="str">
            <v>2.3.1 5.3 1</v>
          </cell>
          <cell r="H226" t="str">
            <v>ASEO, LIMPIEZA Y TOCADOR</v>
          </cell>
          <cell r="I226" t="str">
            <v>2.3.1 5.3 1 ASEO, LIMPIEZA Y TOCADOR</v>
          </cell>
        </row>
        <row r="227">
          <cell r="C227" t="str">
            <v>LENTE DE SEGURIDAD PARA PERSONAL OBRERO</v>
          </cell>
          <cell r="D227" t="str">
            <v>80.50.0001.0015</v>
          </cell>
          <cell r="E227" t="str">
            <v>UNIDAD</v>
          </cell>
          <cell r="F227">
            <v>5</v>
          </cell>
          <cell r="G227" t="str">
            <v>2.3.1 6.1 4</v>
          </cell>
          <cell r="H227" t="str">
            <v>VESTUARIO, ACCESORIOS Y PRENDAS DIVERSAS</v>
          </cell>
          <cell r="I227" t="str">
            <v>2.3.1 2.1 1 VESTUARIO, ACCESORIOS Y PRENDAS DIVERSAS</v>
          </cell>
        </row>
        <row r="228">
          <cell r="C228" t="str">
            <v>LENTES DE SEGURIDAD PARA PERSONAL TECNICO OSCUROS</v>
          </cell>
          <cell r="E228" t="str">
            <v>UNIDAD</v>
          </cell>
          <cell r="F228">
            <v>35</v>
          </cell>
          <cell r="H228" t="str">
            <v>VESTUARIO, ACCESORIOS Y PRENDAS DIVERSAS</v>
          </cell>
          <cell r="I228" t="str">
            <v>2.3.1 2.1 1 VESTUARIO, ACCESORIOS Y PRENDAS DIVERSAS</v>
          </cell>
        </row>
        <row r="229">
          <cell r="C229" t="str">
            <v>LIBRO DE ACTAS DE 200 FOLIOS</v>
          </cell>
          <cell r="D229" t="str">
            <v>71.72.0014.0003</v>
          </cell>
          <cell r="E229" t="str">
            <v>UNIDAD</v>
          </cell>
          <cell r="F229">
            <v>7</v>
          </cell>
          <cell r="G229" t="str">
            <v>2.3.1 5.1 2</v>
          </cell>
          <cell r="H229" t="str">
            <v>PAPELERIA EN GENERAL, UTILES Y MATERIALES DE OFICINA</v>
          </cell>
          <cell r="I229" t="str">
            <v>2.3.1 5.1 2 PAPELERIA EN GENERAL, UTILES Y MATERIALES DE OFICINA</v>
          </cell>
        </row>
        <row r="230">
          <cell r="C230" t="str">
            <v>LIBRO DE ACTAS DE 50 FOLIOS</v>
          </cell>
          <cell r="D230" t="str">
            <v>71.72.0014.0133</v>
          </cell>
          <cell r="E230" t="str">
            <v>UNIDAD</v>
          </cell>
          <cell r="F230">
            <v>12.5</v>
          </cell>
          <cell r="G230" t="str">
            <v>2.3.1 5.1 2</v>
          </cell>
          <cell r="H230" t="str">
            <v>PAPELERIA EN GENERAL, UTILES Y MATERIALES DE OFICINA</v>
          </cell>
          <cell r="I230" t="str">
            <v>2.3.1 5.1 2 PAPELERIA EN GENERAL, UTILES Y MATERIALES DE OFICINA</v>
          </cell>
        </row>
        <row r="231">
          <cell r="C231" t="str">
            <v>LIBRO DE ACTAS EMPASTADO RAYADO TAMAÑO A4 X 200 HOJAS 400 FOLIOS</v>
          </cell>
          <cell r="D231" t="str">
            <v>71.72.0014.0151</v>
          </cell>
          <cell r="E231" t="str">
            <v>UNIDAD</v>
          </cell>
          <cell r="F231">
            <v>12.37</v>
          </cell>
          <cell r="G231" t="str">
            <v>2.3.1 5.1 2</v>
          </cell>
          <cell r="H231" t="str">
            <v>PAPELERIA EN GENERAL, UTILES Y MATERIALES DE OFICINA</v>
          </cell>
          <cell r="I231" t="str">
            <v>2.3.1 5.1 2 PAPELERIA EN GENERAL, UTILES Y MATERIALES DE OFICINA</v>
          </cell>
        </row>
        <row r="232">
          <cell r="C232" t="str">
            <v>LIJAR Nº 80</v>
          </cell>
          <cell r="E232" t="str">
            <v>UNIDAD</v>
          </cell>
          <cell r="F232">
            <v>1.8</v>
          </cell>
          <cell r="H232" t="str">
            <v>OTROS BIENES</v>
          </cell>
          <cell r="I232" t="str">
            <v>2.3.1 99.1 99 OTROS BIENES</v>
          </cell>
        </row>
        <row r="233">
          <cell r="C233" t="str">
            <v>LIJA PARA PULIR MADERA NÂº 60</v>
          </cell>
          <cell r="D233" t="str">
            <v>02.55.0001.0036</v>
          </cell>
          <cell r="E233" t="str">
            <v>UNIDAD</v>
          </cell>
          <cell r="F233">
            <v>2</v>
          </cell>
          <cell r="G233" t="str">
            <v>2.3.1 99.1 99</v>
          </cell>
          <cell r="H233" t="str">
            <v>OTROS BIENES</v>
          </cell>
          <cell r="I233" t="str">
            <v>2.3.1 99.1 99 OTROS BIENES</v>
          </cell>
        </row>
        <row r="234">
          <cell r="C234" t="str">
            <v>LIMPIA VIDRIOS</v>
          </cell>
          <cell r="D234" t="str">
            <v>13.30.0027.0010</v>
          </cell>
          <cell r="E234" t="str">
            <v>MILILITRO</v>
          </cell>
          <cell r="F234">
            <v>28.8</v>
          </cell>
          <cell r="G234" t="str">
            <v>2.3.1 5.3 1</v>
          </cell>
          <cell r="H234" t="str">
            <v>ASEO, LIMPIEZA Y TOCADOR</v>
          </cell>
          <cell r="I234" t="str">
            <v>2.3.1 5.3 1 ASEO, LIMPIEZA Y TOCADOR</v>
          </cell>
        </row>
        <row r="235">
          <cell r="C235" t="str">
            <v>LIMPIA VIDRIOS X 1 GAL</v>
          </cell>
          <cell r="D235" t="str">
            <v>13.30.0027.0020</v>
          </cell>
          <cell r="E235" t="str">
            <v>UNIDAD</v>
          </cell>
          <cell r="F235">
            <v>28.8</v>
          </cell>
          <cell r="G235" t="str">
            <v>2.3.1 5.3 1</v>
          </cell>
          <cell r="H235" t="str">
            <v>ASEO, LIMPIEZA Y TOCADOR</v>
          </cell>
          <cell r="I235" t="str">
            <v>2.3.1 5.3 1 ASEO, LIMPIEZA Y TOCADOR</v>
          </cell>
        </row>
        <row r="236">
          <cell r="C236" t="str">
            <v>LINTERNA LED RECARGABLE</v>
          </cell>
          <cell r="D236" t="str">
            <v>28.54.0011.0020</v>
          </cell>
          <cell r="E236" t="str">
            <v>UNIDAD</v>
          </cell>
          <cell r="F236">
            <v>48</v>
          </cell>
          <cell r="G236" t="str">
            <v>2.3.1 5.4 1</v>
          </cell>
          <cell r="H236" t="str">
            <v>ELECTRICIDAD, ILUMINACION Y ELECTRONICA</v>
          </cell>
          <cell r="I236" t="str">
            <v>2.3.1 5.4 1 ELECTRICIDAD, ILUMINACION Y ELECTRONICA</v>
          </cell>
        </row>
        <row r="237">
          <cell r="C237" t="str">
            <v>LIQUIDO REFRIGERANTE</v>
          </cell>
          <cell r="D237" t="str">
            <v>17.55.0017.0015</v>
          </cell>
          <cell r="E237" t="str">
            <v>GALON</v>
          </cell>
          <cell r="F237">
            <v>45</v>
          </cell>
          <cell r="G237" t="str">
            <v>2.3.1 3.1 3</v>
          </cell>
          <cell r="H237" t="str">
            <v>LUBRICANTES, GRASAS Y AFINES</v>
          </cell>
          <cell r="I237" t="str">
            <v>2.3.1 3.1 3 LUBRICANTES, GRASAS Y AFINES</v>
          </cell>
        </row>
        <row r="238">
          <cell r="C238" t="str">
            <v>LLANTA 19.5L-24 (12PR) IT525</v>
          </cell>
          <cell r="D238" t="str">
            <v>94.61.0008.0151</v>
          </cell>
          <cell r="E238" t="str">
            <v>UNIDAD</v>
          </cell>
          <cell r="F238">
            <v>2450</v>
          </cell>
          <cell r="G238" t="str">
            <v>2.3.1 6.1 1</v>
          </cell>
          <cell r="H238" t="str">
            <v>DE VEHICULOS</v>
          </cell>
          <cell r="I238" t="str">
            <v>2.3.1 6.1 1 DE VEHICULOS</v>
          </cell>
        </row>
        <row r="239">
          <cell r="C239" t="str">
            <v>LLANTA 1000-20 16PR</v>
          </cell>
          <cell r="E239" t="str">
            <v>UNIDAD</v>
          </cell>
          <cell r="F239">
            <v>1440</v>
          </cell>
          <cell r="H239" t="str">
            <v>DE VEHICULOS</v>
          </cell>
          <cell r="I239" t="str">
            <v>2.3.1 6.1 1 DE VEHICULOS</v>
          </cell>
        </row>
        <row r="240">
          <cell r="C240" t="str">
            <v>LLANTA 245/75R16</v>
          </cell>
          <cell r="E240" t="str">
            <v>UNIDAD</v>
          </cell>
          <cell r="F240">
            <v>480</v>
          </cell>
          <cell r="H240" t="str">
            <v>DE VEHICULOS</v>
          </cell>
          <cell r="I240" t="str">
            <v>2.3.1 6.1 1 DE VEHICULOS</v>
          </cell>
        </row>
        <row r="241">
          <cell r="C241" t="str">
            <v>LLAVE TERMICA DE 32 AMP</v>
          </cell>
          <cell r="D241" t="str">
            <v>28.34.0007.0901</v>
          </cell>
          <cell r="E241" t="str">
            <v>UNIDAD</v>
          </cell>
          <cell r="F241">
            <v>48</v>
          </cell>
          <cell r="G241" t="str">
            <v>2.3.1 5.4 1</v>
          </cell>
          <cell r="H241" t="str">
            <v>ELECTRICIDAD, ILUMINACION Y ELECTRONICA</v>
          </cell>
          <cell r="I241" t="str">
            <v>2.3.1 5.4 1 ELECTRICIDAD, ILUMINACION Y ELECTRONICA</v>
          </cell>
        </row>
        <row r="242">
          <cell r="C242" t="str">
            <v>LLAVE TERMOMAGNETICA TRIFASICA 100AMP</v>
          </cell>
          <cell r="E242" t="str">
            <v>UNIDAD</v>
          </cell>
          <cell r="F242">
            <v>495</v>
          </cell>
          <cell r="H242" t="str">
            <v>ELECTRICIDAD, ILUMINACION Y ELECTRONICA</v>
          </cell>
          <cell r="I242" t="str">
            <v>2.3.1 5.4 1 ELECTRICIDAD, ILUMINACION Y ELECTRONICA</v>
          </cell>
        </row>
        <row r="243">
          <cell r="C243" t="str">
            <v>MADERA TRIPLAY FENOLICO 18 MM X 1.20 M X 2.40 M</v>
          </cell>
          <cell r="D243" t="str">
            <v>20.72.0002.0199</v>
          </cell>
          <cell r="E243" t="str">
            <v>UNIDAD</v>
          </cell>
          <cell r="F243">
            <v>119</v>
          </cell>
          <cell r="G243" t="str">
            <v>2.3.1 6.1 3</v>
          </cell>
          <cell r="H243" t="str">
            <v>DE CONSTRUCCION Y MAQUINAS</v>
          </cell>
          <cell r="I243" t="str">
            <v>2.3.1 6.1 3 DE CONSTRUCCION Y MAQUINAS</v>
          </cell>
        </row>
        <row r="244">
          <cell r="C244" t="str">
            <v>MALLA ARPILLERA DE  2 MTS X X 200 MTS</v>
          </cell>
          <cell r="E244" t="str">
            <v>ROLLOS</v>
          </cell>
          <cell r="F244">
            <v>540</v>
          </cell>
          <cell r="H244" t="str">
            <v>DE CONSTRUCCION Y MAQUINAS</v>
          </cell>
          <cell r="I244" t="str">
            <v>2.3.1 6.1 3 DE CONSTRUCCION Y MAQUINAS</v>
          </cell>
        </row>
        <row r="245">
          <cell r="C245" t="str">
            <v>MEDALLA DE DISTINCION</v>
          </cell>
          <cell r="D245" t="str">
            <v>85.21.0001.0042</v>
          </cell>
          <cell r="E245" t="str">
            <v>UNIDAD</v>
          </cell>
          <cell r="F245">
            <v>25</v>
          </cell>
          <cell r="G245" t="str">
            <v>2.3.1 99.1 4</v>
          </cell>
          <cell r="H245" t="str">
            <v>SIMBOLOS, DISTINTIVOS Y CONDECORACIONES</v>
          </cell>
          <cell r="I245" t="str">
            <v>2.3.1 99.1 4 SIMBOLOS, DISTINTIVOS Y CONDECORACIONES</v>
          </cell>
        </row>
        <row r="246">
          <cell r="C246" t="str">
            <v>MINA DE LAPIZ DE 0.5 MM HB X 24</v>
          </cell>
          <cell r="D246" t="str">
            <v>71.60.0011.0022</v>
          </cell>
          <cell r="E246" t="str">
            <v>UNIDAD</v>
          </cell>
          <cell r="F246">
            <v>1.2</v>
          </cell>
          <cell r="G246" t="str">
            <v>2.3.1 5.1 2</v>
          </cell>
          <cell r="H246" t="str">
            <v>PAPELERIA EN GENERAL, UTILES Y MATERIALES DE OFICINA</v>
          </cell>
          <cell r="I246" t="str">
            <v>2.3.1 5.1 2 PAPELERIA EN GENERAL, UTILES Y MATERIALES DE OFICINA</v>
          </cell>
        </row>
        <row r="247">
          <cell r="C247" t="str">
            <v>MONITOR LED 18.5</v>
          </cell>
          <cell r="D247" t="str">
            <v>74.08.8037.0001</v>
          </cell>
          <cell r="E247" t="str">
            <v>UNIDAD</v>
          </cell>
          <cell r="F247">
            <v>308</v>
          </cell>
          <cell r="G247" t="str">
            <v>2.3.1 99.1 99</v>
          </cell>
          <cell r="H247" t="str">
            <v>OTROS BIENES</v>
          </cell>
          <cell r="I247" t="str">
            <v>2.3.1 99.1 99 OTROS BIENES</v>
          </cell>
        </row>
        <row r="248">
          <cell r="C248" t="str">
            <v>NIPLE  1/2 IN</v>
          </cell>
          <cell r="D248" t="str">
            <v>96.31.0012.0098</v>
          </cell>
          <cell r="E248" t="str">
            <v>UNIDAD</v>
          </cell>
          <cell r="F248">
            <v>1</v>
          </cell>
          <cell r="G248" t="str">
            <v>2.3.1 99.1 99</v>
          </cell>
          <cell r="H248" t="str">
            <v>OTROS BIENES</v>
          </cell>
          <cell r="I248" t="str">
            <v>2.3.1 99.1 99 OTROS BIENES</v>
          </cell>
        </row>
        <row r="249">
          <cell r="C249" t="str">
            <v>NOTA AUTOADHESIVA 3 IN X 3 IN (7.6 CM X 7.6 CM) APROX. X 100 HOJAS X 5 VARIOS COLORES</v>
          </cell>
          <cell r="D249" t="str">
            <v>71.03.0012.0173</v>
          </cell>
          <cell r="E249" t="str">
            <v>PAQUETE</v>
          </cell>
          <cell r="F249">
            <v>1.8</v>
          </cell>
          <cell r="G249" t="str">
            <v>2.3.1 5.1 2</v>
          </cell>
          <cell r="H249" t="str">
            <v>PAPELERIA EN GENERAL, UTILES Y MATERIALES DE OFICINA</v>
          </cell>
          <cell r="I249" t="str">
            <v>2.3.1 5.1 2 PAPELERIA EN GENERAL, UTILES Y MATERIALES DE OFICINA</v>
          </cell>
        </row>
        <row r="250">
          <cell r="C250" t="str">
            <v>NUMERADOR AUTOENTINTABLE DE 6 DIGITOS DE 4 MM APROX.</v>
          </cell>
          <cell r="D250" t="str">
            <v>71.60.0005.0025</v>
          </cell>
          <cell r="E250" t="str">
            <v>UNIDAD</v>
          </cell>
          <cell r="F250">
            <v>40</v>
          </cell>
          <cell r="G250" t="str">
            <v>2.3.1 5.1 2</v>
          </cell>
          <cell r="H250" t="str">
            <v>PAPELERIA EN GENERAL, UTILES Y MATERIALES DE OFICINA</v>
          </cell>
          <cell r="I250" t="str">
            <v>2.3.1 5.1 2 PAPELERIA EN GENERAL, UTILES Y MATERIALES DE OFICINA</v>
          </cell>
        </row>
        <row r="251">
          <cell r="C251" t="str">
            <v>NUMERADOR AUTOMATICO DE METAL DE 6 DIGITOS</v>
          </cell>
          <cell r="D251" t="str">
            <v>71.60.0005.0016</v>
          </cell>
          <cell r="E251" t="str">
            <v>UNIDAD</v>
          </cell>
          <cell r="F251">
            <v>42</v>
          </cell>
          <cell r="G251" t="str">
            <v>2.3.1 5.1 2</v>
          </cell>
          <cell r="H251" t="str">
            <v>PAPELERIA EN GENERAL, UTILES Y MATERIALES DE OFICINA</v>
          </cell>
          <cell r="I251" t="str">
            <v>2.3.1 5.1 2 PAPELERIA EN GENERAL, UTILES Y MATERIALES DE OFICINA</v>
          </cell>
        </row>
        <row r="252">
          <cell r="C252" t="str">
            <v>PANTALON DE DRIL COLOR NARANJA</v>
          </cell>
          <cell r="D252" t="str">
            <v>89.96.0004.0867</v>
          </cell>
          <cell r="E252" t="str">
            <v>UNIDAD</v>
          </cell>
          <cell r="F252">
            <v>28</v>
          </cell>
          <cell r="G252" t="str">
            <v>2.3.1 2.1 1</v>
          </cell>
          <cell r="H252" t="str">
            <v>VESTUARIO, ACCESORIOS Y PRENDAS DIVERSAS</v>
          </cell>
          <cell r="I252" t="str">
            <v>2.3.1 2.1 1 VESTUARIO, ACCESORIOS Y PRENDAS DIVERSAS</v>
          </cell>
        </row>
        <row r="253">
          <cell r="C253" t="str">
            <v>PANTALON DE DRIL UNISEX COLOR AZUL</v>
          </cell>
          <cell r="D253" t="str">
            <v>89.96.0004.0945</v>
          </cell>
          <cell r="E253" t="str">
            <v>UNIDAD</v>
          </cell>
          <cell r="F253">
            <v>28</v>
          </cell>
          <cell r="G253" t="str">
            <v>2.3.1 2.1 1</v>
          </cell>
          <cell r="H253" t="str">
            <v>VESTUARIO, ACCESORIOS Y PRENDAS DIVERSAS</v>
          </cell>
          <cell r="I253" t="str">
            <v>2.3.1 2.1 1 VESTUARIO, ACCESORIOS Y PRENDAS DIVERSAS</v>
          </cell>
        </row>
        <row r="254">
          <cell r="C254" t="str">
            <v>PANTALON DE DRIL UNISEX COLOR VERDE</v>
          </cell>
          <cell r="D254" t="str">
            <v>89.96.0004.0672</v>
          </cell>
          <cell r="E254" t="str">
            <v>UNIDAD</v>
          </cell>
          <cell r="F254">
            <v>28</v>
          </cell>
          <cell r="G254" t="str">
            <v>2.3.1 2.1 1</v>
          </cell>
          <cell r="H254" t="str">
            <v>VESTUARIO, ACCESORIOS Y PRENDAS DIVERSAS</v>
          </cell>
          <cell r="I254" t="str">
            <v>2.3.1 2.1 1 VESTUARIO, ACCESORIOS Y PRENDAS DIVERSAS</v>
          </cell>
        </row>
        <row r="255">
          <cell r="C255" t="str">
            <v>PAPEL BOND 75 G TAMAÑO A4</v>
          </cell>
          <cell r="D255" t="str">
            <v>71.72.0005.0258</v>
          </cell>
          <cell r="E255" t="str">
            <v>MILLAR</v>
          </cell>
          <cell r="F255">
            <v>28</v>
          </cell>
          <cell r="G255" t="str">
            <v>2.3.1 5.1 2</v>
          </cell>
          <cell r="H255" t="str">
            <v>PAPELERIA EN GENERAL, UTILES Y MATERIALES DE OFICINA</v>
          </cell>
          <cell r="I255" t="str">
            <v>2.3.1 5.1 2 PAPELERIA EN GENERAL, UTILES Y MATERIALES DE OFICINA</v>
          </cell>
        </row>
        <row r="256">
          <cell r="C256" t="str">
            <v>PAPEL BOND 75 G TAMAÑO A4 COLORES VARIADOS</v>
          </cell>
          <cell r="E256" t="str">
            <v>MILLAR</v>
          </cell>
          <cell r="F256">
            <v>30</v>
          </cell>
          <cell r="H256" t="str">
            <v>PAPELERIA EN GENERAL, UTILES Y MATERIALES DE OFICINA</v>
          </cell>
          <cell r="I256" t="str">
            <v>2.3.1 5.1 2 PAPELERIA EN GENERAL, UTILES Y MATERIALES DE OFICINA</v>
          </cell>
        </row>
        <row r="257">
          <cell r="C257" t="str">
            <v>PAPEL BULKY 75 G TAMAÑO A4</v>
          </cell>
          <cell r="D257" t="str">
            <v>71.72.0033.0028</v>
          </cell>
          <cell r="E257" t="str">
            <v>MILLAR</v>
          </cell>
          <cell r="F257">
            <v>28.8</v>
          </cell>
          <cell r="G257" t="str">
            <v>2.3.1 5.1 2</v>
          </cell>
          <cell r="H257" t="str">
            <v>PAPELERIA EN GENERAL, UTILES Y MATERIALES DE OFICINA</v>
          </cell>
          <cell r="I257" t="str">
            <v>2.3.1 5.1 2 PAPELERIA EN GENERAL, UTILES Y MATERIALES DE OFICINA</v>
          </cell>
        </row>
        <row r="258">
          <cell r="C258" t="str">
            <v>PAPEL HIGIENICO (ROLLO PERSONAL) BLANCO DE HOJA SIMPLE X 20</v>
          </cell>
          <cell r="D258" t="str">
            <v>13.92.0012.0048</v>
          </cell>
          <cell r="E258" t="str">
            <v>PAQUETE</v>
          </cell>
          <cell r="F258">
            <v>20</v>
          </cell>
          <cell r="G258" t="str">
            <v>2.3.1 5.3 1</v>
          </cell>
          <cell r="H258" t="str">
            <v>ASEO, LIMPIEZA Y TOCADOR</v>
          </cell>
          <cell r="I258" t="str">
            <v>2.3.1 5.3 1 ASEO, LIMPIEZA Y TOCADOR</v>
          </cell>
        </row>
        <row r="259">
          <cell r="C259" t="str">
            <v>PAPEL MEMBRETADO DE 75GRS T-A4 FULL COLOR</v>
          </cell>
          <cell r="E259" t="str">
            <v>MILLAR</v>
          </cell>
          <cell r="F259">
            <v>110</v>
          </cell>
          <cell r="H259" t="str">
            <v>PAPELERIA EN GENERAL, UTILES Y MATERIALES DE OFICINA</v>
          </cell>
          <cell r="I259" t="str">
            <v>2.3.1 5.1 2 PAPELERIA EN GENERAL, UTILES Y MATERIALES DE OFICINA</v>
          </cell>
        </row>
        <row r="260">
          <cell r="C260" t="str">
            <v>PAPEL LUSTRE DE 75 CM X 50 CM</v>
          </cell>
          <cell r="D260" t="str">
            <v>71.72.0017.0029</v>
          </cell>
          <cell r="E260" t="str">
            <v>UNIDAD</v>
          </cell>
          <cell r="F260">
            <v>0.5</v>
          </cell>
          <cell r="G260" t="str">
            <v>2.3.1 5.1 2</v>
          </cell>
          <cell r="H260" t="str">
            <v>PAPELERIA EN GENERAL, UTILES Y MATERIALES DE OFICINA</v>
          </cell>
          <cell r="I260" t="str">
            <v>2.3.1 5.1 2 PAPELERIA EN GENERAL, UTILES Y MATERIALES DE OFICINA</v>
          </cell>
        </row>
        <row r="261">
          <cell r="C261" t="str">
            <v>PASTILLAS DPD #1 INSTRUMENT X 10 UNID TABLETA</v>
          </cell>
          <cell r="E261" t="str">
            <v>TABLETA</v>
          </cell>
          <cell r="F261">
            <v>4</v>
          </cell>
          <cell r="H261" t="str">
            <v>OTROS BIENES</v>
          </cell>
          <cell r="I261" t="str">
            <v>2.3.1 99.1 99 OTROS BIENES</v>
          </cell>
        </row>
        <row r="262">
          <cell r="C262" t="str">
            <v>PASTILLAS PHENOL RED X 10 UNID TABLETA</v>
          </cell>
          <cell r="E262" t="str">
            <v>TABLETA</v>
          </cell>
          <cell r="F262">
            <v>4</v>
          </cell>
          <cell r="H262" t="str">
            <v>OTROS BIENES</v>
          </cell>
          <cell r="I262" t="str">
            <v>2.3.1 99.1 99 OTROS BIENES</v>
          </cell>
        </row>
        <row r="263">
          <cell r="C263" t="str">
            <v>PASTILLAS CLORO PLUS ENVASE X 1KG CONT. 5 PASTILLAS DE 200GR</v>
          </cell>
          <cell r="E263" t="str">
            <v>KILOGRAMO</v>
          </cell>
          <cell r="F263">
            <v>20</v>
          </cell>
          <cell r="H263" t="str">
            <v>OTROS BIENES</v>
          </cell>
          <cell r="I263" t="str">
            <v>2.3.1 5.3 1 ASEO, LIMPIEZA Y TOCADOR</v>
          </cell>
        </row>
        <row r="264">
          <cell r="C264" t="str">
            <v>SILICONA LIQUIDA PARA CARRO</v>
          </cell>
          <cell r="E264" t="str">
            <v>GALON</v>
          </cell>
          <cell r="F264">
            <v>42.5</v>
          </cell>
          <cell r="H264" t="str">
            <v>OTROS BIENES</v>
          </cell>
          <cell r="I264" t="str">
            <v>2.3.1 99.1 99 OTROS BIENES</v>
          </cell>
        </row>
        <row r="265">
          <cell r="C265" t="str">
            <v>PERFORADOR DE 2 ESPIGAS PARA 100 HOJAS</v>
          </cell>
          <cell r="D265" t="str">
            <v>71.50.0012.0035</v>
          </cell>
          <cell r="E265" t="str">
            <v>UNIDAD</v>
          </cell>
          <cell r="F265">
            <v>38</v>
          </cell>
          <cell r="G265" t="str">
            <v>2.3.1 5.1 2</v>
          </cell>
          <cell r="H265" t="str">
            <v>PAPELERIA EN GENERAL, UTILES Y MATERIALES DE OFICINA</v>
          </cell>
          <cell r="I265" t="str">
            <v>2.3.1 5.1 2 PAPELERIA EN GENERAL, UTILES Y MATERIALES DE OFICINA</v>
          </cell>
        </row>
        <row r="266">
          <cell r="C266" t="str">
            <v>PERFORADOR DE 2 ESPIGAS PARA 15 A 20 HOJAS</v>
          </cell>
          <cell r="D266" t="str">
            <v>71.50.0012.0010</v>
          </cell>
          <cell r="E266" t="str">
            <v>UNIDAD</v>
          </cell>
          <cell r="F266">
            <v>10</v>
          </cell>
          <cell r="G266" t="str">
            <v>2.3.1 5.1 2</v>
          </cell>
          <cell r="H266" t="str">
            <v>PAPELERIA EN GENERAL, UTILES Y MATERIALES DE OFICINA</v>
          </cell>
          <cell r="I266" t="str">
            <v>2.3.1 5.1 2 PAPELERIA EN GENERAL, UTILES Y MATERIALES DE OFICINA</v>
          </cell>
        </row>
        <row r="267">
          <cell r="C267" t="str">
            <v>PERFORADOR DE 2 ESPIGAS PARA 50 HOJAS</v>
          </cell>
          <cell r="D267" t="str">
            <v>71.50.0012.0003</v>
          </cell>
          <cell r="E267" t="str">
            <v>UNIDAD</v>
          </cell>
          <cell r="F267">
            <v>32.799999999999997</v>
          </cell>
          <cell r="G267" t="str">
            <v>2.3.1 5.1 2</v>
          </cell>
          <cell r="H267" t="str">
            <v>PAPELERIA EN GENERAL, UTILES Y MATERIALES DE OFICINA</v>
          </cell>
          <cell r="I267" t="str">
            <v>2.3.1 5.1 2 PAPELERIA EN GENERAL, UTILES Y MATERIALES DE OFICINA</v>
          </cell>
        </row>
        <row r="268">
          <cell r="C268" t="str">
            <v>PETROLEO DIESEL B-5</v>
          </cell>
          <cell r="D268" t="str">
            <v>17.21.0007.0025</v>
          </cell>
          <cell r="E268" t="str">
            <v>GALON</v>
          </cell>
          <cell r="F268">
            <v>11.22</v>
          </cell>
          <cell r="G268" t="str">
            <v>2.3.1 3.1 1</v>
          </cell>
          <cell r="H268" t="str">
            <v>COMBUSTIBLES Y CARBURANTES</v>
          </cell>
          <cell r="I268" t="str">
            <v>2.3.1 3.1 1 COMBUSTIBLES Y CARBURANTES</v>
          </cell>
        </row>
        <row r="269">
          <cell r="C269" t="str">
            <v>PETROLEO DIESEL D2 S50</v>
          </cell>
          <cell r="D269" t="str">
            <v>17.21.0007.0018</v>
          </cell>
          <cell r="E269" t="str">
            <v>GALON</v>
          </cell>
          <cell r="F269">
            <v>11.22</v>
          </cell>
          <cell r="G269" t="str">
            <v>2.3.1 3.1 1</v>
          </cell>
          <cell r="H269" t="str">
            <v>COMBUSTIBLES Y CARBURANTES</v>
          </cell>
          <cell r="I269" t="str">
            <v>2.3.1 3.1 1 COMBUSTIBLES Y CARBURANTES</v>
          </cell>
        </row>
        <row r="270">
          <cell r="C270" t="str">
            <v>PICO</v>
          </cell>
          <cell r="D270" t="str">
            <v>05.52.0009.0004</v>
          </cell>
          <cell r="E270" t="str">
            <v>UNIDAD</v>
          </cell>
          <cell r="F270">
            <v>30</v>
          </cell>
          <cell r="G270" t="str">
            <v>2.3.1 5.2 1</v>
          </cell>
          <cell r="H270" t="str">
            <v>AGROPECUARIO, GANADERO Y DE JARDINERIA</v>
          </cell>
          <cell r="I270" t="str">
            <v>2.3.1 5.2 1 AGROPECUARIO, GANADERO Y DE JARDINERIA</v>
          </cell>
        </row>
        <row r="271">
          <cell r="C271" t="str">
            <v>PICO CON MANGO DE MADERA</v>
          </cell>
          <cell r="D271" t="str">
            <v>05.52.0009.0011</v>
          </cell>
          <cell r="E271" t="str">
            <v>UNIDAD</v>
          </cell>
          <cell r="F271">
            <v>32</v>
          </cell>
          <cell r="G271" t="str">
            <v>2.3.1 5.2 1</v>
          </cell>
          <cell r="H271" t="str">
            <v>AGROPECUARIO, GANADERO Y DE JARDINERIA</v>
          </cell>
          <cell r="I271" t="str">
            <v>2.3.1 5.2 1 AGROPECUARIO, GANADERO Y DE JARDINERIA</v>
          </cell>
        </row>
        <row r="272">
          <cell r="C272" t="str">
            <v>PICO PUNTA PALA</v>
          </cell>
          <cell r="D272" t="str">
            <v>05.52.0009.0045</v>
          </cell>
          <cell r="E272" t="str">
            <v>UNIDAD</v>
          </cell>
          <cell r="F272">
            <v>40</v>
          </cell>
          <cell r="G272" t="str">
            <v>2.3.1 5.2 1</v>
          </cell>
          <cell r="H272" t="str">
            <v>AGROPECUARIO, GANADERO Y DE JARDINERIA</v>
          </cell>
          <cell r="I272" t="str">
            <v>2.3.1 5.2 1 AGROPECUARIO, GANADERO Y DE JARDINERIA</v>
          </cell>
        </row>
        <row r="273">
          <cell r="C273" t="str">
            <v>PIEDRA CHANCADA 1/2 A 3/4</v>
          </cell>
          <cell r="D273" t="str">
            <v>20.34.0007.0040</v>
          </cell>
          <cell r="E273" t="str">
            <v>METRO CUBICO</v>
          </cell>
          <cell r="F273">
            <v>65</v>
          </cell>
          <cell r="G273" t="str">
            <v>2.3.1 6.1 3</v>
          </cell>
          <cell r="H273" t="str">
            <v>DE CONSTRUCCION Y MAQUINAS</v>
          </cell>
          <cell r="I273" t="str">
            <v>2.3.1 6.1 3 DE CONSTRUCCION Y MAQUINAS</v>
          </cell>
        </row>
        <row r="274">
          <cell r="C274" t="str">
            <v>PIEDRA CHANCADA DE 1/2 IN</v>
          </cell>
          <cell r="D274" t="str">
            <v>20.34.0007.0027</v>
          </cell>
          <cell r="E274" t="str">
            <v>METRO CUBICO</v>
          </cell>
          <cell r="F274">
            <v>65</v>
          </cell>
          <cell r="G274" t="str">
            <v>2.3.1 6.1 3</v>
          </cell>
          <cell r="H274" t="str">
            <v>DE CONSTRUCCION Y MAQUINAS</v>
          </cell>
          <cell r="I274" t="str">
            <v>2.3.1 6.1 3 DE CONSTRUCCION Y MAQUINAS</v>
          </cell>
        </row>
        <row r="275">
          <cell r="C275" t="str">
            <v>PIEDRA CHANCADA DE 3/4 IN</v>
          </cell>
          <cell r="D275" t="str">
            <v>20.34.0007.0033</v>
          </cell>
          <cell r="E275" t="str">
            <v>METRO CUBICO</v>
          </cell>
          <cell r="F275">
            <v>58</v>
          </cell>
          <cell r="G275" t="str">
            <v>2.3.1 6.1 3</v>
          </cell>
          <cell r="H275" t="str">
            <v>DE CONSTRUCCION Y MAQUINAS</v>
          </cell>
          <cell r="I275" t="str">
            <v>2.3.1 6.1 3 DE CONSTRUCCION Y MAQUINAS</v>
          </cell>
        </row>
        <row r="276">
          <cell r="C276" t="str">
            <v>PIEDRA MEDIANA  DE 6"</v>
          </cell>
          <cell r="D276" t="str">
            <v>20.34.0007.0004</v>
          </cell>
          <cell r="E276" t="str">
            <v>METRO CUBICO</v>
          </cell>
          <cell r="F276">
            <v>55</v>
          </cell>
          <cell r="G276" t="str">
            <v>2.3.1 11.1 5</v>
          </cell>
          <cell r="H276" t="str">
            <v>OTROS MATERIALES DE MANTENIMIENTO</v>
          </cell>
          <cell r="I276" t="str">
            <v>2.3.1 11.1 5 OTROS MATERIALES DE MANTENIMIENTO</v>
          </cell>
        </row>
        <row r="277">
          <cell r="C277" t="str">
            <v>PIEDRA MEDIANA DE 4 IN</v>
          </cell>
          <cell r="D277" t="str">
            <v>20.34.0007.0045</v>
          </cell>
          <cell r="E277" t="str">
            <v>METRO CUBICO</v>
          </cell>
          <cell r="F277">
            <v>63</v>
          </cell>
          <cell r="G277" t="str">
            <v>2.3.1 6.1 3</v>
          </cell>
          <cell r="H277" t="str">
            <v>DE CONSTRUCCION Y MAQUINAS</v>
          </cell>
          <cell r="I277" t="str">
            <v>2.3.1 6.1 3 DE CONSTRUCCION Y MAQUINAS</v>
          </cell>
        </row>
        <row r="278">
          <cell r="C278" t="str">
            <v>PINTURA ESMALTE</v>
          </cell>
          <cell r="D278" t="str">
            <v>73.15.0001.0721</v>
          </cell>
          <cell r="E278" t="str">
            <v>GALON</v>
          </cell>
          <cell r="F278">
            <v>49</v>
          </cell>
          <cell r="G278" t="str">
            <v>2.3.1 11.1 5</v>
          </cell>
          <cell r="H278" t="str">
            <v>OTROS MATERIALES DE MANTENIMIENTO</v>
          </cell>
          <cell r="I278" t="str">
            <v>2.3.1 11.1 5 OTROS MATERIALES DE MANTENIMIENTO</v>
          </cell>
        </row>
        <row r="279">
          <cell r="C279" t="str">
            <v>PINTURA ESMALTE COLOR AZUL</v>
          </cell>
          <cell r="D279" t="str">
            <v>73.15.0001.0827</v>
          </cell>
          <cell r="E279" t="str">
            <v>GALON</v>
          </cell>
          <cell r="F279">
            <v>45</v>
          </cell>
          <cell r="G279" t="str">
            <v>2.3.1 11.1 5</v>
          </cell>
          <cell r="H279" t="str">
            <v>OTROS MATERIALES DE MANTENIMIENTO</v>
          </cell>
          <cell r="I279" t="str">
            <v>2.3.1 11.1 5 OTROS MATERIALES DE MANTENIMIENTO</v>
          </cell>
        </row>
        <row r="280">
          <cell r="C280" t="str">
            <v>PINTURA LATEX</v>
          </cell>
          <cell r="D280" t="str">
            <v>73.15.0001.0731</v>
          </cell>
          <cell r="E280" t="str">
            <v>GALON</v>
          </cell>
          <cell r="F280">
            <v>65</v>
          </cell>
          <cell r="G280" t="str">
            <v>2.3.1 11.1 5</v>
          </cell>
          <cell r="H280" t="str">
            <v>OTROS MATERIALES DE MANTENIMIENTO</v>
          </cell>
          <cell r="I280" t="str">
            <v>2.3.1 11.1 5 OTROS MATERIALES DE MANTENIMIENTO</v>
          </cell>
        </row>
        <row r="281">
          <cell r="C281" t="str">
            <v>PINTURA LATEX SATINADA</v>
          </cell>
          <cell r="D281" t="str">
            <v>73.15.0001.0737</v>
          </cell>
          <cell r="E281" t="str">
            <v>GALON</v>
          </cell>
          <cell r="F281">
            <v>65</v>
          </cell>
          <cell r="G281" t="str">
            <v>2.3.1 11.1 5</v>
          </cell>
          <cell r="H281" t="str">
            <v>OTROS MATERIALES DE MANTENIMIENTO</v>
          </cell>
          <cell r="I281" t="str">
            <v>2.3.1 11.1 5 OTROS MATERIALES DE MANTENIMIENTO</v>
          </cell>
        </row>
        <row r="282">
          <cell r="C282" t="str">
            <v>PINTURA LATEX SATINADA COLOR BLANCO</v>
          </cell>
          <cell r="D282" t="str">
            <v>73.15.0001.1180</v>
          </cell>
          <cell r="E282" t="str">
            <v>GALON</v>
          </cell>
          <cell r="F282">
            <v>69</v>
          </cell>
          <cell r="G282" t="str">
            <v>2.3.1 11.1 5</v>
          </cell>
          <cell r="H282" t="str">
            <v>OTROS MATERIALES DE MANTENIMIENTO</v>
          </cell>
          <cell r="I282" t="str">
            <v>2.3.1 11.1 5 OTROS MATERIALES DE MANTENIMIENTO</v>
          </cell>
        </row>
        <row r="283">
          <cell r="C283" t="str">
            <v>PINTURA PARA TRAFICO</v>
          </cell>
          <cell r="D283" t="str">
            <v>73.15.0001.0310</v>
          </cell>
          <cell r="E283" t="str">
            <v>GALON</v>
          </cell>
          <cell r="F283">
            <v>78</v>
          </cell>
          <cell r="G283" t="str">
            <v>2.3.1 11.1 5</v>
          </cell>
          <cell r="H283" t="str">
            <v>OTROS MATERIALES DE MANTENIMIENTO</v>
          </cell>
          <cell r="I283" t="str">
            <v>2.3.1 11.1 5 OTROS MATERIALES DE MANTENIMIENTO</v>
          </cell>
        </row>
        <row r="284">
          <cell r="C284" t="str">
            <v>PIZARRA ACRILICA 1.2 X 0.80</v>
          </cell>
          <cell r="D284" t="str">
            <v>74.64.7305.0001</v>
          </cell>
          <cell r="E284" t="str">
            <v>UNIDAD</v>
          </cell>
          <cell r="F284">
            <v>150</v>
          </cell>
          <cell r="G284" t="str">
            <v>2.3.1 99.1 99</v>
          </cell>
          <cell r="H284" t="str">
            <v>PAPELERIA EN GENERAL, UTILES Y MATERIALES DE OFICINA</v>
          </cell>
          <cell r="I284" t="str">
            <v>2.3.1 5.1 2 PAPELERIA EN GENERAL, UTILES Y MATERIALES DE OFICINA</v>
          </cell>
        </row>
        <row r="285">
          <cell r="C285" t="str">
            <v>PLUMON DE TINTA INDELEBLE PUNTA DELGADA JUEGO X 8 COLORES</v>
          </cell>
          <cell r="D285" t="str">
            <v>71.60.0006.0499</v>
          </cell>
          <cell r="E285" t="str">
            <v>CAJA</v>
          </cell>
          <cell r="F285">
            <v>3.5</v>
          </cell>
          <cell r="G285" t="str">
            <v>2.3.1 5.1 2</v>
          </cell>
          <cell r="H285" t="str">
            <v>PAPELERIA EN GENERAL, UTILES Y MATERIALES DE OFICINA</v>
          </cell>
          <cell r="I285" t="str">
            <v>2.3.1 5.1 2 PAPELERIA EN GENERAL, UTILES Y MATERIALES DE OFICINA</v>
          </cell>
        </row>
        <row r="286">
          <cell r="C286" t="str">
            <v>PLUMON DE TINTA INDELEBLE PUNTA MEDIANA JUEGO X 8 COLORES</v>
          </cell>
          <cell r="D286" t="str">
            <v>71.60.0006.0463</v>
          </cell>
          <cell r="E286" t="str">
            <v>UNIDAD</v>
          </cell>
          <cell r="F286">
            <v>2.4</v>
          </cell>
          <cell r="G286" t="str">
            <v>2.3.1 5.1 2</v>
          </cell>
          <cell r="H286" t="str">
            <v>PAPELERIA EN GENERAL, UTILES Y MATERIALES DE OFICINA</v>
          </cell>
          <cell r="I286" t="str">
            <v>2.3.1 5.1 2 PAPELERIA EN GENERAL, UTILES Y MATERIALES DE OFICINA</v>
          </cell>
        </row>
        <row r="287">
          <cell r="C287" t="str">
            <v>PLUMON RESALTADOR PUNTA GRUESA BISELADA COLOR AMARILLO</v>
          </cell>
          <cell r="D287" t="str">
            <v>71.60.0006.0443</v>
          </cell>
          <cell r="E287" t="str">
            <v>UNIDAD</v>
          </cell>
          <cell r="F287">
            <v>3.5</v>
          </cell>
          <cell r="G287" t="str">
            <v>2.3.1 5.1 2</v>
          </cell>
          <cell r="H287" t="str">
            <v>PAPELERIA EN GENERAL, UTILES Y MATERIALES DE OFICINA</v>
          </cell>
          <cell r="I287" t="str">
            <v>2.3.1 5.1 2 PAPELERIA EN GENERAL, UTILES Y MATERIALES DE OFICINA</v>
          </cell>
        </row>
        <row r="288">
          <cell r="C288" t="str">
            <v>PLUMON RESALTADOR PUNTA GRUESA JUEGO X 10 COLORES</v>
          </cell>
          <cell r="D288" t="str">
            <v>71.60.0006.0520</v>
          </cell>
          <cell r="E288" t="str">
            <v>UNIDAD</v>
          </cell>
          <cell r="F288">
            <v>3.5</v>
          </cell>
          <cell r="G288" t="str">
            <v>2.3.1 5.1 2</v>
          </cell>
          <cell r="H288" t="str">
            <v>PAPELERIA EN GENERAL, UTILES Y MATERIALES DE OFICINA</v>
          </cell>
          <cell r="I288" t="str">
            <v>2.3.1 5.1 2 PAPELERIA EN GENERAL, UTILES Y MATERIALES DE OFICINA</v>
          </cell>
        </row>
        <row r="289">
          <cell r="C289" t="str">
            <v>POLO EN TELA DEPORTIVA DRY , CUELLO REDONDO MANGA LARGA</v>
          </cell>
          <cell r="D289" t="str">
            <v>89.96.0008.0172</v>
          </cell>
          <cell r="E289" t="str">
            <v>UNIDAD</v>
          </cell>
          <cell r="F289">
            <v>29.5</v>
          </cell>
          <cell r="G289" t="str">
            <v>2.3.1 2.1 1</v>
          </cell>
          <cell r="H289" t="str">
            <v>VESTUARIO, ACCESORIOS Y PRENDAS DIVERSAS</v>
          </cell>
          <cell r="I289" t="str">
            <v>2.3.1 2.1 1 VESTUARIO, ACCESORIOS Y PRENDAS DIVERSAS</v>
          </cell>
        </row>
        <row r="290">
          <cell r="C290" t="str">
            <v>PORTA CLIPS</v>
          </cell>
          <cell r="E290" t="str">
            <v>UNIDAD</v>
          </cell>
          <cell r="F290">
            <v>2.5</v>
          </cell>
          <cell r="H290" t="str">
            <v>PAPELERIA EN GENERAL, UTILES Y MATERIALES DE OFICINA</v>
          </cell>
          <cell r="I290" t="str">
            <v>2.3.1 5.1 2 PAPELERIA EN GENERAL, UTILES Y MATERIALES DE OFICINA</v>
          </cell>
        </row>
        <row r="291">
          <cell r="C291" t="str">
            <v>PORTAMINA 0.5 MM</v>
          </cell>
          <cell r="D291" t="str">
            <v>71.60.0007.0002</v>
          </cell>
          <cell r="E291" t="str">
            <v>UNIDAD</v>
          </cell>
          <cell r="F291">
            <v>3.5</v>
          </cell>
          <cell r="G291" t="str">
            <v>2.3.1 5.1 2</v>
          </cell>
          <cell r="H291" t="str">
            <v>PAPELERIA EN GENERAL, UTILES Y MATERIALES DE OFICINA</v>
          </cell>
          <cell r="I291" t="str">
            <v>2.3.1 5.1 2 PAPELERIA EN GENERAL, UTILES Y MATERIALES DE OFICINA</v>
          </cell>
        </row>
        <row r="292">
          <cell r="C292" t="str">
            <v>PORTAMINA DE METAL 0.5 MM</v>
          </cell>
          <cell r="D292" t="str">
            <v>71.60.0007.0021</v>
          </cell>
          <cell r="E292" t="str">
            <v>UNIDAD</v>
          </cell>
          <cell r="F292">
            <v>3.16</v>
          </cell>
          <cell r="G292" t="str">
            <v>2.3.1 5.1 2</v>
          </cell>
          <cell r="H292" t="str">
            <v>PAPELERIA EN GENERAL, UTILES Y MATERIALES DE OFICINA</v>
          </cell>
          <cell r="I292" t="str">
            <v>2.3.1 5.1 2 PAPELERIA EN GENERAL, UTILES Y MATERIALES DE OFICINA</v>
          </cell>
        </row>
        <row r="293">
          <cell r="C293" t="str">
            <v>POST IT CUBO</v>
          </cell>
          <cell r="E293" t="str">
            <v>UNIDAD</v>
          </cell>
          <cell r="F293">
            <v>14</v>
          </cell>
          <cell r="H293" t="str">
            <v>PAPELERIA EN GENERAL, UTILES Y MATERIALES DE OFICINA</v>
          </cell>
          <cell r="I293" t="str">
            <v>2.3.1 5.1 2 PAPELERIA EN GENERAL, UTILES Y MATERIALES DE OFICINA</v>
          </cell>
        </row>
        <row r="294">
          <cell r="C294" t="str">
            <v>RECOGEDOR DE METAL DE MANO</v>
          </cell>
          <cell r="D294" t="str">
            <v>13.50.0013.0019</v>
          </cell>
          <cell r="E294" t="str">
            <v>UNIDAD</v>
          </cell>
          <cell r="F294">
            <v>14.2</v>
          </cell>
          <cell r="G294" t="str">
            <v>2.3.1 5.3 1</v>
          </cell>
          <cell r="H294" t="str">
            <v>ASEO, LIMPIEZA Y TOCADOR</v>
          </cell>
          <cell r="I294" t="str">
            <v>2.3.1 5.3 1 ASEO, LIMPIEZA Y TOCADOR</v>
          </cell>
        </row>
        <row r="295">
          <cell r="C295" t="str">
            <v>REFLECTOR 400 W COLOR BLANCO</v>
          </cell>
          <cell r="D295" t="str">
            <v>46.22.8228.0001</v>
          </cell>
          <cell r="E295" t="str">
            <v>UNIDAD</v>
          </cell>
          <cell r="F295">
            <v>450</v>
          </cell>
          <cell r="G295" t="str">
            <v>2.3.1 5.4 1</v>
          </cell>
          <cell r="H295" t="str">
            <v>ELECTRICIDAD, ILUMINACION Y ELECTRONICA</v>
          </cell>
          <cell r="I295" t="str">
            <v>2.3.1 5.4 1 ELECTRICIDAD, ILUMINACION Y ELECTRONICA</v>
          </cell>
        </row>
        <row r="296">
          <cell r="C296" t="str">
            <v>REFLECTORES LED DE 50 WATTS</v>
          </cell>
          <cell r="E296" t="str">
            <v>UNIDAD</v>
          </cell>
          <cell r="F296">
            <v>120</v>
          </cell>
          <cell r="H296" t="str">
            <v>ELECTRICIDAD, ILUMINACION Y ELECTRONICA</v>
          </cell>
          <cell r="I296" t="str">
            <v>2.3.1 5.4 1 ELECTRICIDAD, ILUMINACION Y ELECTRONICA</v>
          </cell>
        </row>
        <row r="297">
          <cell r="C297" t="str">
            <v>REFLECTORES LED DE 400 WATTS</v>
          </cell>
          <cell r="E297" t="str">
            <v>UNIDAD</v>
          </cell>
          <cell r="F297">
            <v>520</v>
          </cell>
          <cell r="H297" t="str">
            <v>ELECTRICIDAD, ILUMINACION Y ELECTRONICA</v>
          </cell>
          <cell r="I297" t="str">
            <v>2.3.1 5.4 1 ELECTRICIDAD, ILUMINACION Y ELECTRONICA</v>
          </cell>
        </row>
        <row r="298">
          <cell r="C298" t="str">
            <v>REFRIGERANTE MEZCLA PRECISA PRESTONE  - AF2033</v>
          </cell>
          <cell r="D298" t="str">
            <v>17.55.0017.0008</v>
          </cell>
          <cell r="E298" t="str">
            <v>GALON</v>
          </cell>
          <cell r="F298">
            <v>45</v>
          </cell>
          <cell r="G298" t="str">
            <v>2.3.1 3.1 3</v>
          </cell>
          <cell r="H298" t="str">
            <v>LUBRICANTES, GRASAS Y AFINES</v>
          </cell>
          <cell r="I298" t="str">
            <v>2.3.1 3.1 3 LUBRICANTES, GRASAS Y AFINES</v>
          </cell>
        </row>
        <row r="299">
          <cell r="C299" t="str">
            <v>REGLA DE PLASTICO 30 CM</v>
          </cell>
          <cell r="D299" t="str">
            <v>71.50.0019.0001</v>
          </cell>
          <cell r="E299" t="str">
            <v>UNIDAD</v>
          </cell>
          <cell r="F299">
            <v>0.8</v>
          </cell>
          <cell r="G299" t="str">
            <v>2.3.1 5.1 2</v>
          </cell>
          <cell r="H299" t="str">
            <v>PAPELERIA EN GENERAL, UTILES Y MATERIALES DE OFICINA</v>
          </cell>
          <cell r="I299" t="str">
            <v>2.3.1 5.1 2 PAPELERIA EN GENERAL, UTILES Y MATERIALES DE OFICINA</v>
          </cell>
        </row>
        <row r="300">
          <cell r="C300" t="str">
            <v>RODILLO PARA PINTAR DE 12 IN</v>
          </cell>
          <cell r="D300" t="str">
            <v>73.71.0001.0003</v>
          </cell>
          <cell r="E300" t="str">
            <v>UNIDAD</v>
          </cell>
          <cell r="F300">
            <v>13.5</v>
          </cell>
          <cell r="G300" t="str">
            <v>2.3.1 99.1 1</v>
          </cell>
          <cell r="H300" t="str">
            <v>HERRAMIENTAS</v>
          </cell>
          <cell r="I300" t="str">
            <v>2.3.1 99.1 1 HERRAMIENTAS</v>
          </cell>
        </row>
        <row r="301">
          <cell r="C301" t="str">
            <v>RODILLO PARA PINTAR DE 9 IN TORO</v>
          </cell>
          <cell r="D301" t="str">
            <v>73.71.0001.0005</v>
          </cell>
          <cell r="E301" t="str">
            <v>UNIDAD</v>
          </cell>
          <cell r="F301">
            <v>20</v>
          </cell>
          <cell r="G301" t="str">
            <v>2.3.1 99.1 1</v>
          </cell>
          <cell r="H301" t="str">
            <v>HERRAMIENTAS</v>
          </cell>
          <cell r="I301" t="str">
            <v>2.3.1 99.1 1 HERRAMIENTAS</v>
          </cell>
        </row>
        <row r="302">
          <cell r="C302" t="str">
            <v>SELLO FECHADOR AUTOMATICO</v>
          </cell>
          <cell r="D302" t="str">
            <v>71.60.0008.0076</v>
          </cell>
          <cell r="E302" t="str">
            <v>UNIDAD</v>
          </cell>
          <cell r="F302">
            <v>45</v>
          </cell>
          <cell r="G302" t="str">
            <v>2.3.1 5.1 2</v>
          </cell>
          <cell r="H302" t="str">
            <v>PAPELERIA EN GENERAL, UTILES Y MATERIALES DE OFICINA</v>
          </cell>
          <cell r="I302" t="str">
            <v>2.3.1 5.1 2 PAPELERIA EN GENERAL, UTILES Y MATERIALES DE OFICINA</v>
          </cell>
        </row>
        <row r="303">
          <cell r="C303" t="str">
            <v>SELLO FECHADOR AUTOENTINTABLE 30 MM X 50 MM APROX.</v>
          </cell>
          <cell r="D303" t="str">
            <v>71.60.0008.0312</v>
          </cell>
          <cell r="E303" t="str">
            <v>UNIDAD</v>
          </cell>
          <cell r="F303">
            <v>25</v>
          </cell>
          <cell r="G303" t="str">
            <v>2.3.1 5.1 2</v>
          </cell>
          <cell r="H303" t="str">
            <v>PAPELERIA EN GENERAL, UTILES Y MATERIALES DE OFICINA</v>
          </cell>
          <cell r="I303" t="str">
            <v>2.3.1 5.1 2 PAPELERIA EN GENERAL, UTILES Y MATERIALES DE OFICINA</v>
          </cell>
        </row>
        <row r="304">
          <cell r="C304" t="str">
            <v>SELLO FECHADOR AUTOENTINTABLE DE 55 MM X 33 MM APROX.</v>
          </cell>
          <cell r="D304" t="str">
            <v>71.60.0008.0273</v>
          </cell>
          <cell r="E304" t="str">
            <v>UNIDAD</v>
          </cell>
          <cell r="F304">
            <v>28</v>
          </cell>
          <cell r="G304" t="str">
            <v>2.3.1 5.1 2</v>
          </cell>
          <cell r="H304" t="str">
            <v>PAPELERIA EN GENERAL, UTILES Y MATERIALES DE OFICINA</v>
          </cell>
          <cell r="I304" t="str">
            <v>2.3.1 5.1 2 PAPELERIA EN GENERAL, UTILES Y MATERIALES DE OFICINA</v>
          </cell>
        </row>
        <row r="305">
          <cell r="C305" t="str">
            <v>SILBATO</v>
          </cell>
          <cell r="D305" t="str">
            <v>23.94.0009.0007</v>
          </cell>
          <cell r="E305" t="str">
            <v>UNIDAD</v>
          </cell>
          <cell r="F305">
            <v>3</v>
          </cell>
          <cell r="G305" t="str">
            <v>2.3.1 99.1 99</v>
          </cell>
          <cell r="H305" t="str">
            <v>OTROS BIENES</v>
          </cell>
          <cell r="I305" t="str">
            <v>2.3.1 99.1 99 OTROS BIENES</v>
          </cell>
        </row>
        <row r="306">
          <cell r="C306" t="str">
            <v>SILBATO PARA VIGILANTE TIPO POLICIA</v>
          </cell>
          <cell r="D306" t="str">
            <v>31.75.0010.0095</v>
          </cell>
          <cell r="E306" t="str">
            <v>UNIDAD</v>
          </cell>
          <cell r="F306">
            <v>4</v>
          </cell>
          <cell r="G306" t="str">
            <v>2.3.1 99.1 99</v>
          </cell>
          <cell r="H306" t="str">
            <v>OTROS BIENES</v>
          </cell>
          <cell r="I306" t="str">
            <v>2.3.1 99.1 99 OTROS BIENES</v>
          </cell>
        </row>
        <row r="307">
          <cell r="C307" t="str">
            <v>SILLON GIRATORIO - GERENCIAL</v>
          </cell>
          <cell r="D307" t="str">
            <v>74.64.8933.0001</v>
          </cell>
          <cell r="E307" t="str">
            <v>UNIDAD</v>
          </cell>
          <cell r="F307">
            <v>600</v>
          </cell>
          <cell r="G307" t="str">
            <v>2.3.1 99.1 99</v>
          </cell>
          <cell r="H307" t="str">
            <v>OTROS BIENES</v>
          </cell>
          <cell r="I307" t="str">
            <v>2.3.1 99.1 99 OTROS BIENES</v>
          </cell>
        </row>
        <row r="308">
          <cell r="C308" t="str">
            <v>SULFATO DE ALUMINIO X 50 KG</v>
          </cell>
          <cell r="D308" t="str">
            <v>35.76.0002.0168</v>
          </cell>
          <cell r="E308" t="str">
            <v>KILOGRAMO</v>
          </cell>
          <cell r="F308">
            <v>147</v>
          </cell>
          <cell r="G308" t="str">
            <v>2.3.1 8.2 1</v>
          </cell>
          <cell r="H308" t="str">
            <v>MATERIAL, INSUMOS, INSTRUMENTAL Y ACCESORIOS  MEDICOS, QUIRURGICOS, ODONTOLOGICOS Y DE LABORATORIO</v>
          </cell>
          <cell r="I308" t="str">
            <v>2.3.1 8.2 1 MATERIAL, INSUMOS, INSTRUMENTAL Y ACCESORIOS  MEDICOS, QUIRURGICOS, ODONTOLOGICOS Y DE LABORATORIO</v>
          </cell>
        </row>
        <row r="309">
          <cell r="C309" t="str">
            <v>SUSCRIPCION ANUAL A REVISTA ACTUALIDAD GUBERNAMENTAL</v>
          </cell>
          <cell r="D309" t="str">
            <v>54.50.0002.0244</v>
          </cell>
          <cell r="E309" t="str">
            <v>UNIDAD</v>
          </cell>
          <cell r="F309">
            <v>950</v>
          </cell>
          <cell r="G309" t="str">
            <v>2.3.1 99.1 3</v>
          </cell>
          <cell r="H309" t="str">
            <v>LIBROS, DIARIOS, REVISTAS Y OTROS BIENES IMPRESOS NO VINCULADOS A ENSEÑANZA</v>
          </cell>
          <cell r="I309" t="str">
            <v>2.3.1 99.1 3 LIBROS, DIARIOS, REVISTAS Y OTROS BIENES IMPRESOS NO VINCULADOS A ENSEÑANZA</v>
          </cell>
        </row>
        <row r="310">
          <cell r="C310" t="str">
            <v>SUSCRIPCION ANUAL A REVISTA GACETA JURIDICA</v>
          </cell>
          <cell r="D310" t="str">
            <v>54.50.0002.0075</v>
          </cell>
          <cell r="E310" t="str">
            <v>UNIDAD</v>
          </cell>
          <cell r="F310">
            <v>850</v>
          </cell>
          <cell r="G310" t="str">
            <v>2.3.1 99.1 3</v>
          </cell>
          <cell r="H310" t="str">
            <v>LIBROS, DIARIOS, REVISTAS Y OTROS BIENES IMPRESOS NO VINCULADOS A ENSEÑANZA</v>
          </cell>
          <cell r="I310" t="str">
            <v>2.3.1 99.1 3 LIBROS, DIARIOS, REVISTAS Y OTROS BIENES IMPRESOS NO VINCULADOS A ENSEÑANZA</v>
          </cell>
        </row>
        <row r="311">
          <cell r="C311" t="str">
            <v>TABLERO ACRILICO TAMAÑO OFICIO CON SUJETADOR DE METAL</v>
          </cell>
          <cell r="D311" t="str">
            <v>71.50.0021.0026</v>
          </cell>
          <cell r="E311" t="str">
            <v>UNIDAD</v>
          </cell>
          <cell r="F311">
            <v>10</v>
          </cell>
          <cell r="G311" t="str">
            <v>2.3.1 5.1 2</v>
          </cell>
          <cell r="H311" t="str">
            <v>PAPELERIA EN GENERAL, UTILES Y MATERIALES DE OFICINA</v>
          </cell>
          <cell r="I311" t="str">
            <v>2.3.1 5.1 2 PAPELERIA EN GENERAL, UTILES Y MATERIALES DE OFICINA</v>
          </cell>
        </row>
        <row r="312">
          <cell r="C312" t="str">
            <v>TACHAS REFLECTIVAS</v>
          </cell>
          <cell r="D312" t="str">
            <v>80.52.0002.0017</v>
          </cell>
          <cell r="E312" t="str">
            <v>UNIDAD</v>
          </cell>
          <cell r="F312">
            <v>28</v>
          </cell>
          <cell r="G312" t="str">
            <v>2.3.1 6.1 4</v>
          </cell>
          <cell r="H312" t="str">
            <v>DE SEGURIDAD</v>
          </cell>
          <cell r="I312" t="str">
            <v>2.3.1 6.1 4 DE SEGURIDAD</v>
          </cell>
        </row>
        <row r="313">
          <cell r="C313" t="str">
            <v>TACHO DE BASURA MEDIANO CON TAPA</v>
          </cell>
          <cell r="D313" t="str">
            <v>64.61.0003.0100</v>
          </cell>
          <cell r="E313" t="str">
            <v>UNIDAD</v>
          </cell>
          <cell r="F313">
            <v>78.5</v>
          </cell>
          <cell r="G313" t="str">
            <v>2.3.1 5.3 1</v>
          </cell>
          <cell r="H313" t="str">
            <v>ASEO, LIMPIEZA Y TOCADOR</v>
          </cell>
          <cell r="I313" t="str">
            <v>2.3.1 5.3 1 ASEO, LIMPIEZA Y TOCADOR</v>
          </cell>
        </row>
        <row r="314">
          <cell r="C314" t="str">
            <v>TRAPEADOR</v>
          </cell>
          <cell r="D314" t="str">
            <v>64.61.0003.0110</v>
          </cell>
          <cell r="E314" t="str">
            <v>UNIDAD</v>
          </cell>
          <cell r="F314">
            <v>6.8</v>
          </cell>
          <cell r="G314" t="str">
            <v>2.3.1 5.3 1</v>
          </cell>
          <cell r="H314" t="str">
            <v>ASEO, LIMPIEZA Y TOCADOR</v>
          </cell>
          <cell r="I314" t="str">
            <v>2.3.1 5.3 1 ASEO, LIMPIEZA Y TOCADOR</v>
          </cell>
        </row>
        <row r="315">
          <cell r="C315" t="str">
            <v>TRAPEADOR COMPLETO CON OJAL CHICO</v>
          </cell>
          <cell r="E315" t="str">
            <v>UNIDAD</v>
          </cell>
          <cell r="F315">
            <v>6.8</v>
          </cell>
          <cell r="H315" t="str">
            <v>ASEO, LIMPIEZA Y TOCADOR</v>
          </cell>
          <cell r="I315" t="str">
            <v>2.3.1 5.3 1 ASEO, LIMPIEZA Y TOCADOR</v>
          </cell>
        </row>
        <row r="316">
          <cell r="C316" t="str">
            <v>TRAPEADOR COMPLETO CON OJAL GRANDE</v>
          </cell>
          <cell r="E316" t="str">
            <v>UNIDAD</v>
          </cell>
          <cell r="F316">
            <v>7.8</v>
          </cell>
          <cell r="H316" t="str">
            <v>ASEO, LIMPIEZA Y TOCADOR</v>
          </cell>
          <cell r="I316" t="str">
            <v>2.3.1 5.3 1 ASEO, LIMPIEZA Y TOCADOR</v>
          </cell>
        </row>
        <row r="317">
          <cell r="C317" t="str">
            <v>TAJADOR METALICO</v>
          </cell>
          <cell r="D317" t="str">
            <v>71.50.0022.0009</v>
          </cell>
          <cell r="E317" t="str">
            <v>UNIDAD</v>
          </cell>
          <cell r="F317">
            <v>0.5</v>
          </cell>
          <cell r="G317" t="str">
            <v>2.3.1 5.1 2</v>
          </cell>
          <cell r="H317" t="str">
            <v>PAPELERIA EN GENERAL, UTILES Y MATERIALES DE OFICINA</v>
          </cell>
          <cell r="I317" t="str">
            <v>2.3.1 5.1 2 PAPELERIA EN GENERAL, UTILES Y MATERIALES DE OFICINA</v>
          </cell>
        </row>
        <row r="318">
          <cell r="C318" t="str">
            <v>TAMPON CON CUBIERTA DE PLASTICO TAMAÑO GRANDE COLOR AZUL</v>
          </cell>
          <cell r="D318" t="str">
            <v>71.60.0009.0054</v>
          </cell>
          <cell r="E318" t="str">
            <v>UNIDAD</v>
          </cell>
          <cell r="F318">
            <v>3.5</v>
          </cell>
          <cell r="G318" t="str">
            <v>2.3.1 5.1 2</v>
          </cell>
          <cell r="H318" t="str">
            <v>PAPELERIA EN GENERAL, UTILES Y MATERIALES DE OFICINA</v>
          </cell>
          <cell r="I318" t="str">
            <v>2.3.1 5.1 2 PAPELERIA EN GENERAL, UTILES Y MATERIALES DE OFICINA</v>
          </cell>
        </row>
        <row r="319">
          <cell r="C319" t="str">
            <v>TAMPON CON CUBIERTA DE PLASTICO TAMAÑO GRANDE COLOR ROJO</v>
          </cell>
          <cell r="D319" t="str">
            <v>71.60.0009.0053</v>
          </cell>
          <cell r="E319" t="str">
            <v>UNIDAD</v>
          </cell>
          <cell r="F319">
            <v>3.5</v>
          </cell>
          <cell r="G319" t="str">
            <v>2.3.1 5.1 2</v>
          </cell>
          <cell r="H319" t="str">
            <v>PAPELERIA EN GENERAL, UTILES Y MATERIALES DE OFICINA</v>
          </cell>
          <cell r="I319" t="str">
            <v>2.3.1 5.1 2 PAPELERIA EN GENERAL, UTILES Y MATERIALES DE OFICINA</v>
          </cell>
        </row>
        <row r="320">
          <cell r="C320" t="str">
            <v>TAMPON PARA HUELLA DACTILAR</v>
          </cell>
          <cell r="D320" t="str">
            <v>71.60.0009.0045</v>
          </cell>
          <cell r="E320" t="str">
            <v>UNIDAD</v>
          </cell>
          <cell r="F320">
            <v>2.5</v>
          </cell>
          <cell r="G320" t="str">
            <v>2.3.1 5.1 2</v>
          </cell>
          <cell r="H320" t="str">
            <v>PAPELERIA EN GENERAL, UTILES Y MATERIALES DE OFICINA</v>
          </cell>
          <cell r="I320" t="str">
            <v>2.3.1 5.1 2 PAPELERIA EN GENERAL, UTILES Y MATERIALES DE OFICINA</v>
          </cell>
        </row>
        <row r="321">
          <cell r="C321" t="str">
            <v>TANQUE DE POLIETILENO PARA AGUA X 1000 L</v>
          </cell>
          <cell r="D321" t="str">
            <v>67.64.6667.0004</v>
          </cell>
          <cell r="E321" t="str">
            <v>UNIDAD</v>
          </cell>
          <cell r="F321">
            <v>700</v>
          </cell>
          <cell r="G321" t="str">
            <v>2.3.1 99.1 99</v>
          </cell>
          <cell r="H321" t="str">
            <v>OTROS BIENES</v>
          </cell>
          <cell r="I321" t="str">
            <v>2.3.1 99.1 99 OTROS BIENES</v>
          </cell>
        </row>
        <row r="322">
          <cell r="C322" t="str">
            <v>TAPA CIEGA REDONDA</v>
          </cell>
          <cell r="D322" t="str">
            <v>28.34.0004.0014</v>
          </cell>
          <cell r="E322" t="str">
            <v>UNIDAD</v>
          </cell>
          <cell r="F322">
            <v>1</v>
          </cell>
          <cell r="G322" t="str">
            <v>2.3.1 5.4 1</v>
          </cell>
          <cell r="H322" t="str">
            <v>ELECTRICIDAD, ILUMINACION Y ELECTRONICA</v>
          </cell>
          <cell r="I322" t="str">
            <v>2.3.1 5.4 1 ELECTRICIDAD, ILUMINACION Y ELECTRONICA</v>
          </cell>
        </row>
        <row r="323">
          <cell r="C323" t="str">
            <v>TEE 1 IN</v>
          </cell>
          <cell r="D323" t="str">
            <v>96.77.0001.0034</v>
          </cell>
          <cell r="E323" t="str">
            <v>UNIDAD</v>
          </cell>
          <cell r="F323">
            <v>2</v>
          </cell>
          <cell r="G323" t="str">
            <v>2.3.1 99.1 99</v>
          </cell>
          <cell r="H323" t="str">
            <v>OTROS BIENES</v>
          </cell>
          <cell r="I323" t="str">
            <v>2.3.1 99.1 99 OTROS BIENES</v>
          </cell>
        </row>
        <row r="324">
          <cell r="C324" t="str">
            <v>TEE 1/2 IN</v>
          </cell>
          <cell r="D324" t="str">
            <v>96.77.0001.0035</v>
          </cell>
          <cell r="E324" t="str">
            <v>UNIDAD</v>
          </cell>
          <cell r="F324">
            <v>1.5</v>
          </cell>
          <cell r="G324" t="str">
            <v>2.3.1 99.1 99</v>
          </cell>
          <cell r="H324" t="str">
            <v>OTROS BIENES</v>
          </cell>
          <cell r="I324" t="str">
            <v>2.3.1 99.1 99 OTROS BIENES</v>
          </cell>
        </row>
        <row r="325">
          <cell r="C325" t="str">
            <v>TELA FRANELA 90 X 81.0 CM DE ANCHO COLOR ROJO</v>
          </cell>
          <cell r="D325" t="str">
            <v>89.57.0008.0780</v>
          </cell>
          <cell r="E325" t="str">
            <v>METRO</v>
          </cell>
          <cell r="F325">
            <v>7.2</v>
          </cell>
          <cell r="G325" t="str">
            <v>2.3.1 2.1 1</v>
          </cell>
          <cell r="H325" t="str">
            <v>VESTUARIO, ACCESORIOS Y PRENDAS DIVERSAS</v>
          </cell>
          <cell r="I325" t="str">
            <v>2.3.1 2.1 1 VESTUARIO, ACCESORIOS Y PRENDAS DIVERSAS</v>
          </cell>
        </row>
        <row r="326">
          <cell r="C326" t="str">
            <v>THINER ACRILICO</v>
          </cell>
          <cell r="D326" t="str">
            <v>94.08.0039.4094</v>
          </cell>
          <cell r="E326" t="str">
            <v>GALON</v>
          </cell>
          <cell r="F326">
            <v>20</v>
          </cell>
          <cell r="G326" t="str">
            <v>2.3.1 6.1 1</v>
          </cell>
          <cell r="H326" t="str">
            <v>DE VEHICULOS</v>
          </cell>
          <cell r="I326" t="str">
            <v>2.3.1 6.1 1 DE VEHICULOS</v>
          </cell>
        </row>
        <row r="327">
          <cell r="C327" t="str">
            <v>THINNER ACRILICO</v>
          </cell>
          <cell r="D327" t="str">
            <v>73.15.0004.0075</v>
          </cell>
          <cell r="E327" t="str">
            <v>GALON</v>
          </cell>
          <cell r="F327">
            <v>20</v>
          </cell>
          <cell r="G327" t="str">
            <v>2.3.1 11.1 5</v>
          </cell>
          <cell r="H327" t="str">
            <v>OTROS MATERIALES DE MANTENIMIENTO</v>
          </cell>
          <cell r="I327" t="str">
            <v>2.3.1 11.1 5 OTROS MATERIALES DE MANTENIMIENTO</v>
          </cell>
        </row>
        <row r="328">
          <cell r="C328" t="str">
            <v>THINNER ACRILICO</v>
          </cell>
          <cell r="D328" t="str">
            <v>94.08.0039.7874</v>
          </cell>
          <cell r="E328" t="str">
            <v>GALON</v>
          </cell>
          <cell r="F328">
            <v>20</v>
          </cell>
          <cell r="G328" t="str">
            <v>2.3.1 6.1 1</v>
          </cell>
          <cell r="H328" t="str">
            <v>DE VEHICULOS</v>
          </cell>
          <cell r="I328" t="str">
            <v>2.3.1 6.1 1 DE VEHICULOS</v>
          </cell>
        </row>
        <row r="329">
          <cell r="C329" t="str">
            <v>THINNER.</v>
          </cell>
          <cell r="D329" t="str">
            <v>73.15.0004.0065</v>
          </cell>
          <cell r="E329" t="str">
            <v>GALON</v>
          </cell>
          <cell r="F329">
            <v>16</v>
          </cell>
          <cell r="G329" t="str">
            <v>2.3.1 11.1 5</v>
          </cell>
          <cell r="H329" t="str">
            <v>OTROS MATERIALES DE MANTENIMIENTO</v>
          </cell>
          <cell r="I329" t="str">
            <v>2.3.1 11.1 5 OTROS MATERIALES DE MANTENIMIENTO</v>
          </cell>
        </row>
        <row r="330">
          <cell r="C330" t="str">
            <v>TIJERA DE METAL DE 7 IN CON MANGO DE PLASTICO</v>
          </cell>
          <cell r="D330" t="str">
            <v>71.50.0023.0041</v>
          </cell>
          <cell r="E330" t="str">
            <v>UNIDAD</v>
          </cell>
          <cell r="F330">
            <v>2.0099999999999998</v>
          </cell>
          <cell r="G330" t="str">
            <v>2.3.1 5.1 2</v>
          </cell>
          <cell r="H330" t="str">
            <v>PAPELERIA EN GENERAL, UTILES Y MATERIALES DE OFICINA</v>
          </cell>
          <cell r="I330" t="str">
            <v>2.3.1 5.1 2 PAPELERIA EN GENERAL, UTILES Y MATERIALES DE OFICINA</v>
          </cell>
        </row>
        <row r="331">
          <cell r="C331" t="str">
            <v>TIJERA ESTANDAR RECTA PUNTA AGUDA/AGUDA 14 CM</v>
          </cell>
          <cell r="D331" t="str">
            <v>49.51.0011.0035</v>
          </cell>
          <cell r="E331" t="str">
            <v>UNIDAD</v>
          </cell>
          <cell r="F331">
            <v>3</v>
          </cell>
          <cell r="G331" t="str">
            <v>2.3.1 8.2 1</v>
          </cell>
          <cell r="H331" t="str">
            <v>MATERIAL, INSUMOS, INSTRUMENTAL Y ACCESORIOS  MEDICOS, QUIRURGICOS, ODONTOLOGICOS Y DE LABORATORIO</v>
          </cell>
          <cell r="I331" t="str">
            <v>2.3.1 8.2 1 MATERIAL, INSUMOS, INSTRUMENTAL Y ACCESORIOS  MEDICOS, QUIRURGICOS, ODONTOLOGICOS Y DE LABORATORIO</v>
          </cell>
        </row>
        <row r="332">
          <cell r="C332" t="str">
            <v>TOMACORRIENTE DOBLE</v>
          </cell>
          <cell r="D332" t="str">
            <v>28.50.0010.0079</v>
          </cell>
          <cell r="E332" t="str">
            <v>UNIDAD</v>
          </cell>
          <cell r="F332">
            <v>10</v>
          </cell>
          <cell r="G332" t="str">
            <v>2.3.1 5.4 1</v>
          </cell>
          <cell r="H332" t="str">
            <v>ELECTRICIDAD, ILUMINACION Y ELECTRONICA</v>
          </cell>
          <cell r="I332" t="str">
            <v>2.3.1 5.4 1 ELECTRICIDAD, ILUMINACION Y ELECTRONICA</v>
          </cell>
        </row>
        <row r="333">
          <cell r="C333" t="str">
            <v>TOMACORRIENTE DOBLE CON LINEA A TIERRA</v>
          </cell>
          <cell r="D333" t="str">
            <v>28.50.0010.0014</v>
          </cell>
          <cell r="E333" t="str">
            <v>UNIDAD</v>
          </cell>
          <cell r="F333">
            <v>15</v>
          </cell>
          <cell r="G333" t="str">
            <v>2.3.1 5.4 1</v>
          </cell>
          <cell r="H333" t="str">
            <v>ELECTRICIDAD, ILUMINACION Y ELECTRONICA</v>
          </cell>
          <cell r="I333" t="str">
            <v>2.3.1 5.4 1 ELECTRICIDAD, ILUMINACION Y ELECTRONICA</v>
          </cell>
        </row>
        <row r="334">
          <cell r="C334" t="str">
            <v>TONER DE IMPRESION PARA HP COD. REF. 78A CE278A NEGRO</v>
          </cell>
          <cell r="D334" t="str">
            <v>76.74.0006.0896</v>
          </cell>
          <cell r="E334" t="str">
            <v>UNIDAD</v>
          </cell>
          <cell r="F334">
            <v>240</v>
          </cell>
          <cell r="G334" t="str">
            <v>2.3.1 5.1 1</v>
          </cell>
          <cell r="H334" t="str">
            <v>REPUESTOS Y ACCESORIOS</v>
          </cell>
          <cell r="I334" t="str">
            <v>2.3.1 5.1 1 REPUESTOS Y ACCESORIOS</v>
          </cell>
        </row>
        <row r="335">
          <cell r="C335" t="str">
            <v>TONER DE IMPRESION PARA HP COD. REF. 83A  NEGRO</v>
          </cell>
          <cell r="D335" t="str">
            <v>76.74.0006.0011</v>
          </cell>
          <cell r="E335" t="str">
            <v>UNIDAD</v>
          </cell>
          <cell r="F335">
            <v>244</v>
          </cell>
          <cell r="G335" t="str">
            <v>2.3.1 5.1 1</v>
          </cell>
          <cell r="H335" t="str">
            <v>REPUESTOS Y ACCESORIOS</v>
          </cell>
          <cell r="I335" t="str">
            <v>2.3.1 5.1 1 REPUESTOS Y ACCESORIOS</v>
          </cell>
        </row>
        <row r="336">
          <cell r="C336" t="str">
            <v>TONER DE IMPRESION PARA HP COD. REF. 85A CE285A NEGRO</v>
          </cell>
          <cell r="D336" t="str">
            <v>76.74.0006.1035</v>
          </cell>
          <cell r="E336" t="str">
            <v>UNIDAD</v>
          </cell>
          <cell r="F336">
            <v>260</v>
          </cell>
          <cell r="G336" t="str">
            <v>2.3.1 5.1 1</v>
          </cell>
          <cell r="H336" t="str">
            <v>REPUESTOS Y ACCESORIOS</v>
          </cell>
          <cell r="I336" t="str">
            <v>2.3.1 5.1 1 REPUESTOS Y ACCESORIOS</v>
          </cell>
        </row>
        <row r="337">
          <cell r="C337" t="str">
            <v>TONER DE IMPRESION PARA HP COD. REF. 17A CF217A NEGRO</v>
          </cell>
          <cell r="D337" t="str">
            <v>76.74.0006.2382</v>
          </cell>
          <cell r="E337" t="str">
            <v>UNIDAD</v>
          </cell>
          <cell r="F337">
            <v>250</v>
          </cell>
          <cell r="G337" t="str">
            <v>2.3.1 5.1 1</v>
          </cell>
          <cell r="H337" t="str">
            <v>REPUESTOS Y ACCESORIOS</v>
          </cell>
          <cell r="I337" t="str">
            <v>2.3.1 5.1 1 REPUESTOS Y ACCESORIOS</v>
          </cell>
        </row>
        <row r="338">
          <cell r="C338" t="str">
            <v>TONER DE IMPRESION PARA KONICA MINOLTA COD. REF. TN 414 A202050 NEGRO</v>
          </cell>
          <cell r="D338" t="str">
            <v>76.74.0006.1094</v>
          </cell>
          <cell r="E338" t="str">
            <v>UNIDAD</v>
          </cell>
          <cell r="F338">
            <v>400</v>
          </cell>
          <cell r="G338" t="str">
            <v>2.3.1 5.1 1</v>
          </cell>
          <cell r="H338" t="str">
            <v>REPUESTOS Y ACCESORIOS</v>
          </cell>
          <cell r="I338" t="str">
            <v>2.3.1 5.1 1 REPUESTOS Y ACCESORIOS</v>
          </cell>
        </row>
        <row r="339">
          <cell r="C339" t="str">
            <v>TONER DE IMPRESION PARA KYOCERA COD. REF. TK 1112 NEGRO</v>
          </cell>
          <cell r="D339" t="str">
            <v>76.74.0006.0750</v>
          </cell>
          <cell r="E339" t="str">
            <v>UNIDAD</v>
          </cell>
          <cell r="F339">
            <v>168</v>
          </cell>
          <cell r="G339" t="str">
            <v>2.3.1 5.1 1</v>
          </cell>
          <cell r="H339" t="str">
            <v>REPUESTOS Y ACCESORIOS</v>
          </cell>
          <cell r="I339" t="str">
            <v>2.3.1 5.1 1 REPUESTOS Y ACCESORIOS</v>
          </cell>
        </row>
        <row r="340">
          <cell r="C340" t="str">
            <v>TONER DE IMPRESION PARA KYOCERA COD. REF. TK 1122 NEGRO</v>
          </cell>
          <cell r="D340" t="str">
            <v>76.74.0006.1998</v>
          </cell>
          <cell r="E340" t="str">
            <v>UNIDAD</v>
          </cell>
          <cell r="F340">
            <v>170</v>
          </cell>
          <cell r="G340" t="str">
            <v>2.3.1 5.1 1</v>
          </cell>
          <cell r="H340" t="str">
            <v>REPUESTOS Y ACCESORIOS</v>
          </cell>
          <cell r="I340" t="str">
            <v>2.3.1 5.1 1 REPUESTOS Y ACCESORIOS</v>
          </cell>
        </row>
        <row r="341">
          <cell r="C341" t="str">
            <v>TONER DE IMPRESION PARA XEROX WORKCENTRE 3210VNPWORKCENTRE 3220V_DNP 106R01485 NEGRO</v>
          </cell>
          <cell r="D341" t="str">
            <v>76.74.0006.0624</v>
          </cell>
          <cell r="E341" t="str">
            <v>UNIDAD</v>
          </cell>
          <cell r="F341">
            <v>350</v>
          </cell>
          <cell r="G341" t="str">
            <v>2.3.1 5.1 1</v>
          </cell>
          <cell r="H341" t="str">
            <v>REPUESTOS Y ACCESORIOS</v>
          </cell>
          <cell r="I341" t="str">
            <v>2.3.1 5.1 1 REPUESTOS Y ACCESORIOS</v>
          </cell>
        </row>
        <row r="342">
          <cell r="C342" t="str">
            <v>TUBO DE FIERRO NEGRO REDONDO 2 MM X 2 IN X 6 M</v>
          </cell>
          <cell r="D342" t="str">
            <v>96.98.0002.0344</v>
          </cell>
          <cell r="E342" t="str">
            <v>UNIDAD</v>
          </cell>
          <cell r="F342">
            <v>54.5</v>
          </cell>
          <cell r="G342" t="str">
            <v>2.3.1 99.1 99</v>
          </cell>
          <cell r="H342" t="str">
            <v>OTROS BIENES</v>
          </cell>
          <cell r="I342" t="str">
            <v>2.3.1 99.1 99 OTROS BIENES</v>
          </cell>
        </row>
        <row r="343">
          <cell r="C343" t="str">
            <v>UNION DE REPARACION DE 90 MM C-10 UF</v>
          </cell>
          <cell r="D343" t="str">
            <v>20.17.0003.0580</v>
          </cell>
          <cell r="E343" t="str">
            <v>UNIDAD</v>
          </cell>
          <cell r="F343">
            <v>18</v>
          </cell>
          <cell r="G343" t="str">
            <v>2.3.1 99.1 99</v>
          </cell>
          <cell r="H343" t="str">
            <v>OTROS BIENES</v>
          </cell>
          <cell r="I343" t="str">
            <v>2.3.1 99.1 99 OTROS BIENES</v>
          </cell>
        </row>
        <row r="344">
          <cell r="C344" t="str">
            <v>VARA LUMINOSAS COLOR ROJO DE 40 CM CON PILAS</v>
          </cell>
          <cell r="E344" t="str">
            <v>UNIDAD</v>
          </cell>
          <cell r="F344">
            <v>40</v>
          </cell>
          <cell r="H344" t="str">
            <v>OTROS BIENES</v>
          </cell>
          <cell r="I344" t="str">
            <v>2.3.1 99.1 99 OTROS BIENES</v>
          </cell>
        </row>
        <row r="345">
          <cell r="C345" t="str">
            <v>VARA DE GOMA PARA AGENTE DE SEGURIDAD CON CORREA PORTAVARA</v>
          </cell>
          <cell r="E345" t="str">
            <v>UNIDAD</v>
          </cell>
          <cell r="F345">
            <v>63</v>
          </cell>
          <cell r="H345" t="str">
            <v>OTROS BIENES</v>
          </cell>
          <cell r="I345" t="str">
            <v>2.3.1 99.1 99 OTROS BIENES</v>
          </cell>
        </row>
        <row r="346">
          <cell r="C346" t="str">
            <v>VARILLA DE ACERO CORRUGADO FY 4200 KG/CM2 GRADO 60 DE 1/2 IN X 9 M</v>
          </cell>
          <cell r="D346" t="str">
            <v>03.02.0013.0060</v>
          </cell>
          <cell r="E346" t="str">
            <v>UNIDAD</v>
          </cell>
          <cell r="F346">
            <v>27.5</v>
          </cell>
          <cell r="G346" t="str">
            <v>2.3.1 11.1 5</v>
          </cell>
          <cell r="H346" t="str">
            <v>OTROS MATERIALES DE MANTENIMIENTO</v>
          </cell>
          <cell r="I346" t="str">
            <v>2.3.1 11.1 5 OTROS MATERIALES DE MANTENIMIENTO</v>
          </cell>
        </row>
        <row r="347">
          <cell r="C347" t="str">
            <v>VARILLA DE ACERO CORRUGADO FY 4200 KG/CM2 GRADO 60 DE 3/8 IN X 9 M</v>
          </cell>
          <cell r="D347" t="str">
            <v>03.02.0013.0061</v>
          </cell>
          <cell r="E347" t="str">
            <v>UNIDAD</v>
          </cell>
          <cell r="F347">
            <v>16</v>
          </cell>
          <cell r="G347" t="str">
            <v>2.3.1 11.1 5</v>
          </cell>
          <cell r="H347" t="str">
            <v>OTROS MATERIALES DE MANTENIMIENTO</v>
          </cell>
          <cell r="I347" t="str">
            <v>2.3.1 11.1 5 OTROS MATERIALES DE MANTENIMIENTO</v>
          </cell>
        </row>
        <row r="348">
          <cell r="C348" t="str">
            <v>VARILLA DE ACERO CORRUGADO FY=4200 KG/CM2 GRADO 60 DE 1/4 IN X 9 M</v>
          </cell>
          <cell r="D348" t="str">
            <v>03.02.0013.0065</v>
          </cell>
          <cell r="E348" t="str">
            <v>UNIDAD</v>
          </cell>
          <cell r="F348">
            <v>6.8</v>
          </cell>
          <cell r="G348" t="str">
            <v>2.3.1 11.1 5</v>
          </cell>
          <cell r="H348" t="str">
            <v>OTROS MATERIALES DE MANTENIMIENTO</v>
          </cell>
          <cell r="I348" t="str">
            <v>2.3.1 11.1 5 OTROS MATERIALES DE MANTENIMIENTO</v>
          </cell>
        </row>
        <row r="349">
          <cell r="C349" t="str">
            <v>VARILLA DE ACERO CORRUGADO FY=4200 KG/CM2 GRADO 60 DE 5/8 IN X 9 M</v>
          </cell>
          <cell r="D349" t="str">
            <v>03.02.0013.0059</v>
          </cell>
          <cell r="E349" t="str">
            <v>UNIDAD</v>
          </cell>
          <cell r="F349">
            <v>43</v>
          </cell>
          <cell r="G349" t="str">
            <v>2.3.1 11.1 5</v>
          </cell>
          <cell r="H349" t="str">
            <v>OTROS MATERIALES DE MANTENIMIENTO</v>
          </cell>
          <cell r="I349" t="str">
            <v>2.3.1 11.1 5 OTROS MATERIALES DE MANTENIMIENTO</v>
          </cell>
        </row>
        <row r="350">
          <cell r="C350" t="str">
            <v>VARILLA DE FIERRO CORRUGADO 3/8 IN X 9 M</v>
          </cell>
          <cell r="D350" t="str">
            <v>03.40.0024.0082</v>
          </cell>
          <cell r="E350" t="str">
            <v>UNIDAD</v>
          </cell>
          <cell r="F350">
            <v>15.3</v>
          </cell>
          <cell r="G350" t="str">
            <v>2.3.1 11.1 5</v>
          </cell>
          <cell r="H350" t="str">
            <v>OTROS MATERIALES DE MANTENIMIENTO</v>
          </cell>
          <cell r="I350" t="str">
            <v>2.3.1 11.1 5 OTROS MATERIALES DE MANTENIMIENTO</v>
          </cell>
        </row>
        <row r="351">
          <cell r="C351" t="str">
            <v>VENTILADOR ELECTRICO AEREO</v>
          </cell>
          <cell r="E351" t="str">
            <v>UNIDAD</v>
          </cell>
          <cell r="F351">
            <v>170</v>
          </cell>
          <cell r="H351" t="str">
            <v>OTROS BIENES</v>
          </cell>
          <cell r="I351" t="str">
            <v>2.3.1 99.1 99 OTROS BIENES</v>
          </cell>
        </row>
        <row r="352">
          <cell r="C352" t="str">
            <v>VENTILADOR ELECTRICO DE PIE DE 3 VELOCIDADES X 16 IN</v>
          </cell>
          <cell r="D352" t="str">
            <v>11.22.7970.0018</v>
          </cell>
          <cell r="E352" t="str">
            <v>UNIDAD</v>
          </cell>
          <cell r="F352">
            <v>190</v>
          </cell>
          <cell r="G352" t="str">
            <v>2.3.1 99.1 99</v>
          </cell>
          <cell r="H352" t="str">
            <v>OTROS BIENES</v>
          </cell>
          <cell r="I352" t="str">
            <v>2.3.1 99.1 99 OTROS BIENES</v>
          </cell>
        </row>
        <row r="353">
          <cell r="C353" t="str">
            <v>WAIPE</v>
          </cell>
          <cell r="D353" t="str">
            <v>73.71.0004.0001</v>
          </cell>
          <cell r="E353" t="str">
            <v>KILOGRAMO</v>
          </cell>
          <cell r="F353">
            <v>10</v>
          </cell>
          <cell r="G353" t="str">
            <v>2.3.1 11.1 5</v>
          </cell>
          <cell r="H353" t="str">
            <v>OTROS MATERIALES DE MANTENIMIENTO</v>
          </cell>
          <cell r="I353" t="str">
            <v>2.3.1 11.1 5 OTROS MATERIALES DE MANTENIMIENTO</v>
          </cell>
        </row>
        <row r="354">
          <cell r="C354" t="str">
            <v>WINCHA DE METAL 8 M</v>
          </cell>
          <cell r="D354" t="str">
            <v>29.05.0006.0001</v>
          </cell>
          <cell r="E354" t="str">
            <v>UNIDAD</v>
          </cell>
          <cell r="F354">
            <v>15</v>
          </cell>
          <cell r="G354" t="str">
            <v>2.3.1 99.1 1</v>
          </cell>
          <cell r="H354" t="str">
            <v>HERRAMIENTAS</v>
          </cell>
          <cell r="I354" t="str">
            <v>2.3.1 99.1 1 HERRAMIENTAS</v>
          </cell>
        </row>
        <row r="355">
          <cell r="C355" t="str">
            <v>WINCHA DE METAL 10 M</v>
          </cell>
          <cell r="D355" t="str">
            <v>29.05.0006.0024</v>
          </cell>
          <cell r="E355" t="str">
            <v>UNIDAD</v>
          </cell>
          <cell r="F355">
            <v>32</v>
          </cell>
          <cell r="G355" t="str">
            <v>2.3.1 99.1 1</v>
          </cell>
          <cell r="H355" t="str">
            <v>HERRAMIENTAS</v>
          </cell>
          <cell r="I355" t="str">
            <v>2.3.1 99.1 1 HERRAMIENTAS</v>
          </cell>
        </row>
        <row r="356">
          <cell r="C356" t="str">
            <v>WINCHA DE METAL 50 M</v>
          </cell>
          <cell r="D356" t="str">
            <v>29.05.0006.0035</v>
          </cell>
          <cell r="E356" t="str">
            <v>UNIDAD</v>
          </cell>
          <cell r="F356">
            <v>78</v>
          </cell>
          <cell r="G356" t="str">
            <v>2.3.1 99.1 1</v>
          </cell>
          <cell r="H356" t="str">
            <v>HERRAMIENTAS</v>
          </cell>
          <cell r="I356" t="str">
            <v>2.3.1 99.1 1 HERRAMIENTAS</v>
          </cell>
        </row>
        <row r="357">
          <cell r="C357" t="str">
            <v>ZAPATO BORCEGUI CON PUNTA DE METAL COLOR NEGRO MODELO POLICIA</v>
          </cell>
          <cell r="E357" t="str">
            <v>PAR</v>
          </cell>
          <cell r="F357">
            <v>112</v>
          </cell>
          <cell r="H357" t="str">
            <v>VESTUARIO, ACCESORIOS Y PRENDAS DIVERSAS</v>
          </cell>
          <cell r="I357" t="str">
            <v>2.3.1 2.1 1 VESTUARIO, ACCESORIOS Y PRENDAS DIVERSAS</v>
          </cell>
        </row>
        <row r="358">
          <cell r="C358" t="str">
            <v>ZAPATO DE SEGURIDAD P/ACERO MINER PERSONAL OBRERO</v>
          </cell>
          <cell r="E358" t="str">
            <v>PAR</v>
          </cell>
          <cell r="F358">
            <v>70</v>
          </cell>
          <cell r="H358" t="str">
            <v>VESTUARIO, ACCESORIOS Y PRENDAS DIVERSAS</v>
          </cell>
          <cell r="I358" t="str">
            <v>2.3.1 2.1 1 VESTUARIO, ACCESORIOS Y PRENDAS DIVERSAS</v>
          </cell>
        </row>
        <row r="359">
          <cell r="C359" t="str">
            <v>ZAPATO DE SEGURIDAD PARA PERSONAL TECNICO PANOPLY</v>
          </cell>
          <cell r="E359" t="str">
            <v>PAR</v>
          </cell>
          <cell r="F359">
            <v>115</v>
          </cell>
          <cell r="H359" t="str">
            <v>VESTUARIO, ACCESORIOS Y PRENDAS DIVERSAS</v>
          </cell>
          <cell r="I359" t="str">
            <v>2.3.1 2.1 1 VESTUARIO, ACCESORIOS Y PRENDAS DIVERSAS</v>
          </cell>
        </row>
        <row r="360">
          <cell r="C360" t="str">
            <v>YESO X 20 KG</v>
          </cell>
          <cell r="D360" t="str">
            <v>20.34.0008.0001</v>
          </cell>
          <cell r="E360" t="str">
            <v>KILOGRAMO</v>
          </cell>
          <cell r="F360">
            <v>10</v>
          </cell>
          <cell r="G360" t="str">
            <v>2.3.1 6.1 3</v>
          </cell>
          <cell r="H360" t="str">
            <v>DE CONSTRUCCION Y MAQUINAS</v>
          </cell>
          <cell r="I360" t="str">
            <v>2.3.1 6.1 3 DE CONSTRUCCION Y MAQUINAS</v>
          </cell>
        </row>
        <row r="361">
          <cell r="C361" t="str">
            <v>AGUINALDO CAS</v>
          </cell>
          <cell r="D361" t="str">
            <v>08.01.0010.0283</v>
          </cell>
          <cell r="E361" t="str">
            <v>SERV.</v>
          </cell>
          <cell r="F361">
            <v>300</v>
          </cell>
          <cell r="G361" t="str">
            <v>2.3.2 8.1 1</v>
          </cell>
          <cell r="H361" t="str">
            <v>CONTRATO ADMINISTRATIVO DE SERVICIOS</v>
          </cell>
          <cell r="I361" t="str">
            <v>2.3.2 8.1 1 CONTRATO ADMINISTRATIVO DE SERVICIOS</v>
          </cell>
        </row>
        <row r="362">
          <cell r="C362" t="str">
            <v>ALQUILER DE CAMION VOLQUETE</v>
          </cell>
          <cell r="D362" t="str">
            <v>94.20.0003.0021</v>
          </cell>
          <cell r="E362" t="str">
            <v>SERV.</v>
          </cell>
          <cell r="F362">
            <v>150</v>
          </cell>
          <cell r="G362" t="str">
            <v>2.3.2 5.1 2</v>
          </cell>
          <cell r="H362" t="str">
            <v>DE VEHICULOS</v>
          </cell>
          <cell r="I362" t="str">
            <v>2.3.2 5.1 2 DE VEHICULOS</v>
          </cell>
        </row>
        <row r="363">
          <cell r="C363" t="str">
            <v>ALQUILER DE CAMIONETA X DIA</v>
          </cell>
          <cell r="D363" t="str">
            <v>94.20.0003.0010</v>
          </cell>
          <cell r="E363" t="str">
            <v>SERV.</v>
          </cell>
          <cell r="F363">
            <v>230</v>
          </cell>
          <cell r="G363" t="str">
            <v>2.3.2 5.1 2</v>
          </cell>
          <cell r="H363" t="str">
            <v>DE VEHICULOS</v>
          </cell>
          <cell r="I363" t="str">
            <v>2.3.2 5.1 2 DE VEHICULOS</v>
          </cell>
        </row>
        <row r="364">
          <cell r="C364" t="str">
            <v>ALQUILER DE CARGADOR FRONTAL</v>
          </cell>
          <cell r="D364" t="str">
            <v>94.15.0002.0003</v>
          </cell>
          <cell r="E364" t="str">
            <v>SERV.</v>
          </cell>
          <cell r="F364">
            <v>250</v>
          </cell>
          <cell r="G364" t="str">
            <v>2.3.2 5.1 4</v>
          </cell>
          <cell r="H364" t="str">
            <v>DE MAQUINARIAS Y EQUIPOS</v>
          </cell>
          <cell r="I364" t="str">
            <v>2.3.2 5.1 4 DE MAQUINARIAS Y EQUIPOS</v>
          </cell>
        </row>
        <row r="365">
          <cell r="C365" t="str">
            <v>ALQUILER DE CISTERNA</v>
          </cell>
          <cell r="D365" t="str">
            <v>94.20.0003.0501</v>
          </cell>
          <cell r="E365" t="str">
            <v>SERV.</v>
          </cell>
          <cell r="F365">
            <v>150</v>
          </cell>
          <cell r="G365" t="str">
            <v>2.3.2 5.1 4</v>
          </cell>
          <cell r="H365" t="str">
            <v>DE MAQUINARIAS Y EQUIPOS</v>
          </cell>
          <cell r="I365" t="str">
            <v>2.3.2 5.1 4 DE MAQUINARIAS Y EQUIPOS</v>
          </cell>
        </row>
        <row r="366">
          <cell r="C366" t="str">
            <v>ALQUILER DE MOTONIVELADORA</v>
          </cell>
          <cell r="D366" t="str">
            <v>94.15.0002.0010</v>
          </cell>
          <cell r="E366" t="str">
            <v>SERV.</v>
          </cell>
          <cell r="F366">
            <v>220</v>
          </cell>
          <cell r="G366" t="str">
            <v>2.3.2 5.1 4</v>
          </cell>
          <cell r="H366" t="str">
            <v>DE MAQUINARIAS Y EQUIPOS</v>
          </cell>
          <cell r="I366" t="str">
            <v>2.3.2 5.1 4 DE MAQUINARIAS Y EQUIPOS</v>
          </cell>
        </row>
        <row r="367">
          <cell r="C367" t="str">
            <v>ALQUILER DE RETROEXCAVADORA</v>
          </cell>
          <cell r="D367" t="str">
            <v>94.15.0002.0024</v>
          </cell>
          <cell r="E367" t="str">
            <v>SERV.</v>
          </cell>
          <cell r="F367">
            <v>160</v>
          </cell>
          <cell r="G367" t="str">
            <v>2.3.2 5.1 4</v>
          </cell>
          <cell r="H367" t="str">
            <v>DE MAQUINARIAS Y EQUIPOS</v>
          </cell>
          <cell r="I367" t="str">
            <v>2.3.2 5.1 4 DE MAQUINARIAS Y EQUIPOS</v>
          </cell>
        </row>
        <row r="368">
          <cell r="C368" t="str">
            <v>ALQUILER DE VOLQUETE</v>
          </cell>
          <cell r="D368" t="str">
            <v>94.20.0003.0500</v>
          </cell>
          <cell r="E368" t="str">
            <v>SERV.</v>
          </cell>
          <cell r="F368">
            <v>150</v>
          </cell>
          <cell r="G368" t="str">
            <v>2.3.2 5.1 4</v>
          </cell>
          <cell r="H368" t="str">
            <v>DE MAQUINARIAS Y EQUIPOS</v>
          </cell>
          <cell r="I368" t="str">
            <v>2.3.2 5.1 4 DE MAQUINARIAS Y EQUIPOS</v>
          </cell>
        </row>
        <row r="369">
          <cell r="C369" t="str">
            <v>COMISION DE SERVICIOS - VIATICOS LOCALES</v>
          </cell>
          <cell r="D369" t="str">
            <v>90.10.0007.0002</v>
          </cell>
          <cell r="E369" t="str">
            <v>SERV.</v>
          </cell>
          <cell r="F369">
            <v>130</v>
          </cell>
          <cell r="G369" t="str">
            <v>2.3.2 1.2 2</v>
          </cell>
          <cell r="H369" t="str">
            <v>VIATICOS Y ASIGNACIONES POR COMISION DE SERVICIO</v>
          </cell>
          <cell r="I369" t="str">
            <v>2.3.2 1.2 2 VIATICOS Y ASIGNACIONES POR COMISION DE SERVICIO</v>
          </cell>
        </row>
        <row r="370">
          <cell r="C370" t="str">
            <v>COMISION DE SERVICIOS - VIATICOS NACIONALES</v>
          </cell>
          <cell r="D370" t="str">
            <v>90.10.0007.0003</v>
          </cell>
          <cell r="E370" t="str">
            <v>SERV.</v>
          </cell>
          <cell r="F370">
            <v>270</v>
          </cell>
          <cell r="G370" t="str">
            <v>2.3.2 1.2 2</v>
          </cell>
          <cell r="H370" t="str">
            <v>VIATICOS Y ASIGNACIONES POR COMISION DE SERVICIO</v>
          </cell>
          <cell r="I370" t="str">
            <v>2.3.2 1.2 2 VIATICOS Y ASIGNACIONES POR COMISION DE SERVICIO</v>
          </cell>
        </row>
        <row r="371">
          <cell r="C371" t="str">
            <v>CONTRATACION DE ASISTENTE ADMINISTRATIVO</v>
          </cell>
          <cell r="D371" t="str">
            <v>08.01.0001.0076</v>
          </cell>
          <cell r="E371" t="str">
            <v>SERV.</v>
          </cell>
          <cell r="F371">
            <v>1200</v>
          </cell>
          <cell r="G371" t="str">
            <v>2.3.2 8.1 1</v>
          </cell>
          <cell r="H371" t="str">
            <v>CONTRATO ADMINISTRATIVO DE SERVICIOS</v>
          </cell>
          <cell r="I371" t="str">
            <v>2.3.2 8.1 1 CONTRATO ADMINISTRATIVO DE SERVICIOS</v>
          </cell>
        </row>
        <row r="372">
          <cell r="C372" t="str">
            <v>CONTRATACION DE ASISTENTE PARA LA SECRETARIA GENERAL</v>
          </cell>
          <cell r="D372" t="str">
            <v>08.01.0001.0064</v>
          </cell>
          <cell r="E372" t="str">
            <v>SERV.</v>
          </cell>
          <cell r="F372">
            <v>1200</v>
          </cell>
          <cell r="G372" t="str">
            <v>2.3.2 8.1 1</v>
          </cell>
          <cell r="H372" t="str">
            <v>CONTRATO ADMINISTRATIVO DE SERVICIOS</v>
          </cell>
          <cell r="I372" t="str">
            <v>2.3.2 8.1 1 CONTRATO ADMINISTRATIVO DE SERVICIOS</v>
          </cell>
        </row>
        <row r="373">
          <cell r="C373" t="str">
            <v>CONTRATACION DE CHOFER</v>
          </cell>
          <cell r="D373" t="str">
            <v>08.05.0002.0114</v>
          </cell>
          <cell r="E373" t="str">
            <v>SERV.</v>
          </cell>
          <cell r="F373">
            <v>1500</v>
          </cell>
          <cell r="G373" t="str">
            <v>2.3.2 8.1 1</v>
          </cell>
          <cell r="H373" t="str">
            <v>CONTRATO ADMINISTRATIVO DE SERVICIOS</v>
          </cell>
          <cell r="I373" t="str">
            <v>2.3.2 8.1 1 CONTRATO ADMINISTRATIVO DE SERVICIOS</v>
          </cell>
        </row>
        <row r="374">
          <cell r="C374" t="str">
            <v>CONTRATACION DE OPERADOR DE MAQUINARIA PESADA</v>
          </cell>
          <cell r="D374" t="str">
            <v>08.05.0002.0093</v>
          </cell>
          <cell r="E374" t="str">
            <v>SERV.</v>
          </cell>
          <cell r="F374">
            <v>1800</v>
          </cell>
          <cell r="G374" t="str">
            <v>2.3.2 8.1 1</v>
          </cell>
          <cell r="H374" t="str">
            <v>CONTRATO ADMINISTRATIVO DE SERVICIOS</v>
          </cell>
          <cell r="I374" t="str">
            <v>2.3.2 8.1 1 CONTRATO ADMINISTRATIVO DE SERVICIOS</v>
          </cell>
        </row>
        <row r="375">
          <cell r="C375" t="str">
            <v>CONTRATACION DE PERSONAL DE APOYO</v>
          </cell>
          <cell r="D375" t="str">
            <v>08.01.0010.0307</v>
          </cell>
          <cell r="E375" t="str">
            <v>SERV.</v>
          </cell>
          <cell r="F375">
            <v>950</v>
          </cell>
          <cell r="G375" t="str">
            <v>2.3.2 8.1 1</v>
          </cell>
          <cell r="H375" t="str">
            <v>CONTRATO ADMINISTRATIVO DE SERVICIOS</v>
          </cell>
          <cell r="I375" t="str">
            <v>2.3.2 8.1 1 CONTRATO ADMINISTRATIVO DE SERVICIOS</v>
          </cell>
        </row>
        <row r="376">
          <cell r="C376" t="str">
            <v>CONTRATACION DE PERSONAL DE VIGILANCIA</v>
          </cell>
          <cell r="D376" t="str">
            <v>08.05.0002.0013</v>
          </cell>
          <cell r="E376" t="str">
            <v>SERV.</v>
          </cell>
          <cell r="F376">
            <v>950</v>
          </cell>
          <cell r="G376" t="str">
            <v>2.3.2 3.1 2</v>
          </cell>
          <cell r="H376" t="str">
            <v>SERVICIOS DE SEGURIDAD Y VIGILANCIA</v>
          </cell>
          <cell r="I376" t="str">
            <v>2.3.2 3.1 2 SERVICIOS DE SEGURIDAD Y VIGILANCIA</v>
          </cell>
        </row>
        <row r="377">
          <cell r="C377" t="str">
            <v>CONTRATACION DE PERSONAL DE VIGILANCIA</v>
          </cell>
          <cell r="D377" t="str">
            <v>08.05.0002.0013</v>
          </cell>
          <cell r="E377" t="str">
            <v>SERV.</v>
          </cell>
          <cell r="F377">
            <v>950</v>
          </cell>
          <cell r="G377" t="str">
            <v>2.3.2 8.1 1</v>
          </cell>
          <cell r="H377" t="str">
            <v>CONTRATO ADMINISTRATIVO DE SERVICIOS</v>
          </cell>
          <cell r="I377" t="str">
            <v>2.3.2 8.1 1 CONTRATO ADMINISTRATIVO DE SERVICIOS</v>
          </cell>
        </row>
        <row r="378">
          <cell r="C378" t="str">
            <v>CONTRATACION DE PERSONAL EN LIMPIEZA</v>
          </cell>
          <cell r="D378" t="str">
            <v>08.05.0002.0008</v>
          </cell>
          <cell r="E378" t="str">
            <v>SERV.</v>
          </cell>
          <cell r="F378">
            <v>950</v>
          </cell>
          <cell r="G378" t="str">
            <v>2.3.2 8.1 1</v>
          </cell>
          <cell r="H378" t="str">
            <v>CONTRATO ADMINISTRATIVO DE SERVICIOS</v>
          </cell>
          <cell r="I378" t="str">
            <v>2.3.2 8.1 1 CONTRATO ADMINISTRATIVO DE SERVICIOS</v>
          </cell>
        </row>
        <row r="379">
          <cell r="C379" t="str">
            <v>CONTRATACION DE PERSONAL TECNICO ADMINISTRATIVO</v>
          </cell>
          <cell r="D379" t="str">
            <v>08.05.0005.0013</v>
          </cell>
          <cell r="E379" t="str">
            <v>SERV.</v>
          </cell>
          <cell r="F379">
            <v>1600</v>
          </cell>
          <cell r="G379" t="str">
            <v>2.3.2 8.1 1</v>
          </cell>
          <cell r="H379" t="str">
            <v>CONTRATO ADMINISTRATIVO DE SERVICIOS</v>
          </cell>
          <cell r="I379" t="str">
            <v>2.3.2 8.1 1 CONTRATO ADMINISTRATIVO DE SERVICIOS</v>
          </cell>
        </row>
        <row r="380">
          <cell r="C380" t="str">
            <v>CONTRATACION DE PROFESIONAL EN ASESORIA LEGAL</v>
          </cell>
          <cell r="D380" t="str">
            <v>08.01.0004.0014</v>
          </cell>
          <cell r="E380" t="str">
            <v>SERV.</v>
          </cell>
          <cell r="F380">
            <v>2200</v>
          </cell>
          <cell r="G380" t="str">
            <v>2.3.2 8.1 1</v>
          </cell>
          <cell r="H380" t="str">
            <v>CONTRATO ADMINISTRATIVO DE SERVICIOS</v>
          </cell>
          <cell r="I380" t="str">
            <v>2.3.2 8.1 1 CONTRATO ADMINISTRATIVO DE SERVICIOS</v>
          </cell>
        </row>
        <row r="381">
          <cell r="C381" t="str">
            <v>CONTRATACION DE PROFESIONAL EN CONTABILIDAD</v>
          </cell>
          <cell r="D381" t="str">
            <v>08.01.0005.0001</v>
          </cell>
          <cell r="E381" t="str">
            <v>SERV.</v>
          </cell>
          <cell r="F381">
            <v>2500</v>
          </cell>
          <cell r="G381" t="str">
            <v>2.3.2 8.1 1</v>
          </cell>
          <cell r="H381" t="str">
            <v>CONTRATO ADMINISTRATIVO DE SERVICIOS</v>
          </cell>
          <cell r="I381" t="str">
            <v>2.3.2 8.1 1 CONTRATO ADMINISTRATIVO DE SERVICIOS</v>
          </cell>
        </row>
        <row r="382">
          <cell r="C382" t="str">
            <v>CONTRATACION DE PROFESIONAL EN DERECHO</v>
          </cell>
          <cell r="D382" t="str">
            <v>08.01.0004.0004</v>
          </cell>
          <cell r="E382" t="str">
            <v>SERV.</v>
          </cell>
          <cell r="F382">
            <v>2800</v>
          </cell>
          <cell r="G382" t="str">
            <v>2.3.2 8.1 1</v>
          </cell>
          <cell r="H382" t="str">
            <v>CONTRATO ADMINISTRATIVO DE SERVICIOS</v>
          </cell>
          <cell r="I382" t="str">
            <v>2.3.2 8.1 1 CONTRATO ADMINISTRATIVO DE SERVICIOS</v>
          </cell>
        </row>
        <row r="383">
          <cell r="C383" t="str">
            <v>FUMIGACION Y DESINFECCION DE LOCALES</v>
          </cell>
          <cell r="D383" t="str">
            <v>06.05.0001.0004</v>
          </cell>
          <cell r="E383" t="str">
            <v>SERV.</v>
          </cell>
          <cell r="F383">
            <v>600</v>
          </cell>
          <cell r="G383" t="str">
            <v>2.3.2 3.1 1</v>
          </cell>
          <cell r="H383" t="str">
            <v>SERVICIOS DE LIMPIEZA E HIGIENE</v>
          </cell>
          <cell r="I383" t="str">
            <v>2.3.2 3.1 1 SERVICIOS DE LIMPIEZA E HIGIENE</v>
          </cell>
        </row>
        <row r="384">
          <cell r="C384" t="str">
            <v>FUMIGACION Y DESRRATIZACION DE AMBIENTES</v>
          </cell>
          <cell r="D384" t="str">
            <v>06.05.0001.0001</v>
          </cell>
          <cell r="E384" t="str">
            <v>SERV.</v>
          </cell>
          <cell r="F384">
            <v>600</v>
          </cell>
          <cell r="G384" t="str">
            <v>2.3.2 7.11 99</v>
          </cell>
          <cell r="H384" t="str">
            <v>SERVICIOS DIVERSOS</v>
          </cell>
          <cell r="I384" t="str">
            <v>2.3.2 7.11 99 SERVICIOS DIVERSOS</v>
          </cell>
        </row>
        <row r="385">
          <cell r="C385" t="str">
            <v>MANTENIMIENTO CORRECTIVO DE FOTOCOPIADORA</v>
          </cell>
          <cell r="D385" t="str">
            <v>60.35.0001.0027</v>
          </cell>
          <cell r="E385" t="str">
            <v>SERV.</v>
          </cell>
          <cell r="F385">
            <v>500</v>
          </cell>
          <cell r="G385" t="str">
            <v>2.3.2 4.1 5</v>
          </cell>
          <cell r="H385" t="str">
            <v>DE MAQUINARIAS Y EQUIPOS</v>
          </cell>
          <cell r="I385" t="str">
            <v>2.3.2 4.1 5 DE MAQUINARIAS Y EQUIPOS</v>
          </cell>
        </row>
        <row r="386">
          <cell r="C386" t="str">
            <v>MANTENIMIENTO CORRECTIVO DE IMPRESORA</v>
          </cell>
          <cell r="D386" t="str">
            <v>60.20.0001.0100</v>
          </cell>
          <cell r="E386" t="str">
            <v>SERV.</v>
          </cell>
          <cell r="F386">
            <v>100</v>
          </cell>
          <cell r="G386" t="str">
            <v>2.3.2 4.1 5</v>
          </cell>
          <cell r="H386" t="str">
            <v>DE MAQUINARIAS Y EQUIPOS</v>
          </cell>
          <cell r="I386" t="str">
            <v>2.3.2 4.1 5 DE MAQUINARIAS Y EQUIPOS</v>
          </cell>
        </row>
        <row r="387">
          <cell r="C387" t="str">
            <v>SEGURO DE VEHICULOS</v>
          </cell>
          <cell r="D387" t="str">
            <v>85.05.0004.0001</v>
          </cell>
          <cell r="E387" t="str">
            <v>SERV.</v>
          </cell>
          <cell r="F387">
            <v>2500</v>
          </cell>
          <cell r="G387" t="str">
            <v>2.3.2 6.3 2</v>
          </cell>
          <cell r="H387" t="str">
            <v>SEGURO DE VEHICULOS</v>
          </cell>
          <cell r="I387" t="str">
            <v>2.3.2 6.3 2 SEGURO DE VEHICULOS</v>
          </cell>
        </row>
        <row r="388">
          <cell r="C388" t="str">
            <v>SEGURO OBLIGATORIO DE ACCIDENTES DE TRANSITO - SOAT ( PRIMA DE SEGURO )</v>
          </cell>
          <cell r="D388" t="str">
            <v>85.05.0005.0002</v>
          </cell>
          <cell r="E388" t="str">
            <v>SERV.</v>
          </cell>
          <cell r="F388">
            <v>300</v>
          </cell>
          <cell r="G388" t="str">
            <v>2.3.2 6.3 3</v>
          </cell>
          <cell r="H388" t="str">
            <v>SEGURO OBLIGATORIO ACCIDENTES DE TRANSITO (SOAT)</v>
          </cell>
          <cell r="I388" t="str">
            <v>2.3.2 6.3 3 SEGURO OBLIGATORIO ACCIDENTES DE TRANSITO (SOAT)</v>
          </cell>
        </row>
        <row r="389">
          <cell r="C389" t="str">
            <v>SEGURO OBLIGATORIO DE ACCIDENTES DE TRANSITO PARA MOTOCICLETA</v>
          </cell>
          <cell r="D389" t="str">
            <v>85.05.0005.0008</v>
          </cell>
          <cell r="E389" t="str">
            <v>SERV.</v>
          </cell>
          <cell r="F389">
            <v>380</v>
          </cell>
          <cell r="G389" t="str">
            <v>2.3.2 6.3 3</v>
          </cell>
          <cell r="H389" t="str">
            <v>SEGURO OBLIGATORIO ACCIDENTES DE TRANSITO (SOAT)</v>
          </cell>
          <cell r="I389" t="str">
            <v>2.3.2 6.3 3 SEGURO OBLIGATORIO ACCIDENTES DE TRANSITO (SOAT)</v>
          </cell>
        </row>
        <row r="390">
          <cell r="C390" t="str">
            <v>SERVICIO AUTORIDAD NACIONAL DE AGUA</v>
          </cell>
          <cell r="D390" t="str">
            <v>12.03.0002.2870</v>
          </cell>
          <cell r="E390" t="str">
            <v>SERV.</v>
          </cell>
          <cell r="F390">
            <v>700</v>
          </cell>
          <cell r="G390" t="str">
            <v>2.3.2 7.11 99</v>
          </cell>
          <cell r="H390" t="str">
            <v>SERVICIOS DIVERSOS</v>
          </cell>
          <cell r="I390" t="str">
            <v>2.3.2 7.11 99 SERVICIOS DIVERSOS</v>
          </cell>
        </row>
        <row r="391">
          <cell r="C391" t="str">
            <v>SERVICIO DE AGUA POTABLE</v>
          </cell>
          <cell r="D391" t="str">
            <v>87.01.0001.0001</v>
          </cell>
          <cell r="E391" t="str">
            <v>SERV.</v>
          </cell>
          <cell r="F391">
            <v>5000</v>
          </cell>
          <cell r="G391" t="str">
            <v>2.3.2 2.1 2</v>
          </cell>
          <cell r="H391" t="str">
            <v>SERVICIO DE AGUA Y DESAGUE</v>
          </cell>
          <cell r="I391" t="str">
            <v>2.3.2 2.1 2 SERVICIO DE AGUA Y DESAGUE</v>
          </cell>
        </row>
        <row r="392">
          <cell r="C392" t="str">
            <v>SERVICIO DE DISEÑO DE PORTAL WEB</v>
          </cell>
          <cell r="D392" t="str">
            <v>17.01.0003.0306</v>
          </cell>
          <cell r="E392" t="str">
            <v>SERV.</v>
          </cell>
          <cell r="F392">
            <v>1500</v>
          </cell>
          <cell r="G392" t="str">
            <v>2.3.2 7.4 1</v>
          </cell>
          <cell r="H392" t="str">
            <v>ELABORACION DE PROGRAMAS INFORMATICOS</v>
          </cell>
          <cell r="I392" t="str">
            <v>2.3.2 7.4 1 ELABORACION DE PROGRAMAS INFORMATICOS</v>
          </cell>
        </row>
        <row r="393">
          <cell r="C393" t="str">
            <v>SERVICIO DE ELABORACION DE EXPEDIENTE TECNICO</v>
          </cell>
          <cell r="D393" t="str">
            <v>96.04.0001.0150</v>
          </cell>
          <cell r="E393" t="str">
            <v>SERV.</v>
          </cell>
          <cell r="F393">
            <v>10200</v>
          </cell>
          <cell r="G393" t="str">
            <v>2.6.8 1.3 1</v>
          </cell>
          <cell r="H393" t="str">
            <v>ELABORACION DE EXPEDIENTES TECNICOS</v>
          </cell>
          <cell r="I393" t="str">
            <v>2.6.8 1.3 1 ELABORACION DE EXPEDIENTES TECNICOS</v>
          </cell>
        </row>
        <row r="394">
          <cell r="C394" t="str">
            <v>SERVICIO DE ENERGIA ELECTRICA</v>
          </cell>
          <cell r="D394" t="str">
            <v>87.01.0002.0003</v>
          </cell>
          <cell r="E394" t="str">
            <v>SERV.</v>
          </cell>
          <cell r="F394">
            <v>5800</v>
          </cell>
          <cell r="G394" t="str">
            <v>2.3.2 2.1 1</v>
          </cell>
          <cell r="H394" t="str">
            <v>SERVICIO DE SUMINISTRO DE ENERGIA ELECTRICA</v>
          </cell>
          <cell r="I394" t="str">
            <v>2.3.2 2.1 1 SERVICIO DE SUMINISTRO DE ENERGIA ELECTRICA</v>
          </cell>
        </row>
        <row r="395">
          <cell r="C395" t="str">
            <v>SERVICIO DE INTERNET</v>
          </cell>
          <cell r="D395" t="str">
            <v>87.05.0003.0019</v>
          </cell>
          <cell r="E395" t="str">
            <v>SERV.</v>
          </cell>
          <cell r="F395">
            <v>800</v>
          </cell>
          <cell r="G395" t="str">
            <v>2.3.2 2.2 3</v>
          </cell>
          <cell r="H395" t="str">
            <v>SERVICIO DE INTERNET</v>
          </cell>
          <cell r="I395" t="str">
            <v>2.3.2 2.2 3 SERVICIO DE INTERNET</v>
          </cell>
        </row>
        <row r="396">
          <cell r="C396" t="str">
            <v>SERVICIO DE RECARGA DE CARTUCHO DE TONER</v>
          </cell>
          <cell r="D396" t="str">
            <v>60.20.0002.0027</v>
          </cell>
          <cell r="E396" t="str">
            <v>SERV.</v>
          </cell>
          <cell r="F396">
            <v>50</v>
          </cell>
          <cell r="G396" t="str">
            <v>2.3.2 4.1 5</v>
          </cell>
          <cell r="H396" t="str">
            <v>DE MAQUINARIAS Y EQUIPOS</v>
          </cell>
          <cell r="I396" t="str">
            <v>2.3.2 4.1 5 DE MAQUINARIAS Y EQUIPOS</v>
          </cell>
        </row>
        <row r="397">
          <cell r="C397" t="str">
            <v>SERVICIO DE REPRODUCCION DE SPOT RADIAL</v>
          </cell>
          <cell r="D397" t="str">
            <v>70.10.0002.0063</v>
          </cell>
          <cell r="E397" t="str">
            <v>SERV.</v>
          </cell>
          <cell r="F397">
            <v>200</v>
          </cell>
          <cell r="G397" t="str">
            <v>2.3.2 7.11 99</v>
          </cell>
          <cell r="H397" t="str">
            <v>SERVICIOS DIVERSOS</v>
          </cell>
          <cell r="I397" t="str">
            <v>2.3.2 7.11 99 SERVICIOS DIVERSOS</v>
          </cell>
        </row>
        <row r="398">
          <cell r="C398" t="str">
            <v>SERVICIO DE TELEFONIA FIJA</v>
          </cell>
          <cell r="D398" t="str">
            <v>87.01.0003.0010</v>
          </cell>
          <cell r="E398" t="str">
            <v>SERV.</v>
          </cell>
          <cell r="F398">
            <v>120</v>
          </cell>
          <cell r="G398" t="str">
            <v>2.3.2 2.2 2</v>
          </cell>
          <cell r="H398" t="str">
            <v>SERVICIO DE TELEFONIA FIJA</v>
          </cell>
          <cell r="I398" t="str">
            <v>2.3.2 2.2 2 SERVICIO DE TELEFONIA FIJA</v>
          </cell>
        </row>
        <row r="399">
          <cell r="C399" t="str">
            <v>SERVICIO DE TELEFONIA FIJA - LINEAS CELULARES</v>
          </cell>
          <cell r="D399" t="str">
            <v>87.01.0003.0029</v>
          </cell>
          <cell r="E399" t="str">
            <v>SERV.</v>
          </cell>
          <cell r="F399">
            <v>1600</v>
          </cell>
          <cell r="G399" t="str">
            <v>2.3.2 2.2 2</v>
          </cell>
          <cell r="H399" t="str">
            <v>SERVICIO DE TELEFONIA FIJA</v>
          </cell>
          <cell r="I399" t="str">
            <v>2.3.2 2.2 2 SERVICIO DE TELEFONIA FIJA</v>
          </cell>
        </row>
        <row r="400">
          <cell r="C400" t="str">
            <v>ACEITE DE MOTOR MOBIL 20W50GL BLD X 5GLN</v>
          </cell>
          <cell r="E400" t="str">
            <v>BALDE</v>
          </cell>
          <cell r="F400">
            <v>445</v>
          </cell>
          <cell r="I400" t="str">
            <v>2.3.1 3.1 3 LUBRICANTES, GRASAS Y AFINES</v>
          </cell>
        </row>
        <row r="401">
          <cell r="C401" t="str">
            <v>ADITIVO SIKA 3 DE FRAGUADO</v>
          </cell>
          <cell r="E401" t="str">
            <v>GALON</v>
          </cell>
          <cell r="F401">
            <v>33</v>
          </cell>
          <cell r="I401" t="str">
            <v>2.3.1 6.1 3 DE CONSTRUCCION Y MAQUINAS</v>
          </cell>
        </row>
        <row r="402">
          <cell r="C402" t="str">
            <v>AGUA REFRIGERANTE MEZCLA PRECISA PRESTONE AF 2033</v>
          </cell>
          <cell r="E402" t="str">
            <v>GALON</v>
          </cell>
          <cell r="F402">
            <v>43</v>
          </cell>
          <cell r="I402" t="str">
            <v>2.3.1 3.1 3 LUBRICANTES, GRASAS Y AFINES</v>
          </cell>
        </row>
        <row r="403">
          <cell r="C403" t="str">
            <v>ALFILER T/CABEZA D/METAL CAJA X 50 GR</v>
          </cell>
          <cell r="E403" t="str">
            <v>UNIDAD</v>
          </cell>
          <cell r="F403">
            <v>1.2</v>
          </cell>
          <cell r="I403" t="str">
            <v>2.3.1 5.1 2 PAPELERIA EN GENERAL, UTILES Y MATERIALES DE OFICINA</v>
          </cell>
        </row>
        <row r="404">
          <cell r="C404" t="str">
            <v>BOLSA DE PLASTICO GRANDE P/BASURA DE 26X40" COLOR NEGRO</v>
          </cell>
          <cell r="E404" t="str">
            <v>PQTE</v>
          </cell>
          <cell r="F404">
            <v>54</v>
          </cell>
          <cell r="I404" t="str">
            <v>2.3.1 7.1 1 ENSERES</v>
          </cell>
        </row>
        <row r="405">
          <cell r="C405" t="str">
            <v>BORRADOR P/LAPIZ D/CAUCHO C/D RECTANGULAR COLOR BLANCO</v>
          </cell>
          <cell r="E405" t="str">
            <v>UNIDAD</v>
          </cell>
          <cell r="F405">
            <v>1</v>
          </cell>
          <cell r="I405" t="str">
            <v>2.3.1 5.1 2 PAPELERIA EN GENERAL, UTILES Y MATERIALES DE OFICINA</v>
          </cell>
        </row>
        <row r="406">
          <cell r="C406" t="str">
            <v>CHAMPU PARA LAVA AUTOS X FCO 1 LT</v>
          </cell>
          <cell r="E406" t="str">
            <v>FCO</v>
          </cell>
          <cell r="F406">
            <v>24</v>
          </cell>
          <cell r="I406" t="str">
            <v>2.3.1 5.3 1 ASEO, LIMPIEZA Y TOCADOR</v>
          </cell>
        </row>
        <row r="407">
          <cell r="C407" t="str">
            <v>CHINCHE CON CABEZA DE COLORES X 100 UNID</v>
          </cell>
          <cell r="D407" t="str">
            <v>71.85.0006.0001</v>
          </cell>
          <cell r="E407" t="str">
            <v>CAJA</v>
          </cell>
          <cell r="F407">
            <v>1.3</v>
          </cell>
          <cell r="G407" t="str">
            <v>2.3.1 5.1 2</v>
          </cell>
          <cell r="H407" t="str">
            <v>PAPELERIA EN GENERAL, UTILES Y MATERIALES DE OFICINA</v>
          </cell>
          <cell r="I407" t="str">
            <v>2.3.1 5.1 2 PAPELERIA EN GENERAL, UTILES Y MATERIALES DE OFICINA</v>
          </cell>
        </row>
        <row r="408">
          <cell r="C408" t="str">
            <v>CHINCHE CON CABEZA DORADA X CAJA 100 UNID</v>
          </cell>
          <cell r="D408" t="str">
            <v>71.85.0006.0002</v>
          </cell>
          <cell r="E408" t="str">
            <v>CAJA</v>
          </cell>
          <cell r="F408">
            <v>1.6</v>
          </cell>
          <cell r="G408" t="str">
            <v>2.3.1 5.1 2</v>
          </cell>
          <cell r="H408" t="str">
            <v>PAPELERIA EN GENERAL, UTILES Y MATERIALES DE OFICINA</v>
          </cell>
          <cell r="I408" t="str">
            <v>2.3.1 5.1 2 PAPELERIA EN GENERAL, UTILES Y MATERIALES DE OFICINA</v>
          </cell>
        </row>
        <row r="409">
          <cell r="C409" t="str">
            <v>CILINDRO DE PLASTICO X 55 L</v>
          </cell>
          <cell r="D409" t="str">
            <v>64.61.0006.0076</v>
          </cell>
          <cell r="E409" t="str">
            <v>UNIDAD</v>
          </cell>
          <cell r="F409">
            <v>140</v>
          </cell>
          <cell r="G409" t="str">
            <v>2.3.1 5.3 1</v>
          </cell>
          <cell r="H409" t="str">
            <v>ASEO, LIMPIEZA Y TOCADOR</v>
          </cell>
          <cell r="I409" t="str">
            <v>2.3.1 5.3 1 ASEO, LIMPIEZA Y TOCADOR</v>
          </cell>
        </row>
        <row r="410">
          <cell r="C410" t="str">
            <v>CLAVOS PARA MADERA CON CABEZA 3"</v>
          </cell>
          <cell r="E410" t="str">
            <v>KILOGRAMO</v>
          </cell>
          <cell r="F410">
            <v>4</v>
          </cell>
          <cell r="I410" t="str">
            <v>2.3.1 99.1 99 OTROS BIENES</v>
          </cell>
        </row>
        <row r="411">
          <cell r="C411" t="str">
            <v>CLAVOS PARA MADERA CON CABEZA 4"</v>
          </cell>
          <cell r="E411" t="str">
            <v>KILOGRAMO</v>
          </cell>
          <cell r="F411">
            <v>4</v>
          </cell>
          <cell r="I411" t="str">
            <v>2.3.1 99.1 99 OTROS BIENES</v>
          </cell>
        </row>
        <row r="412">
          <cell r="C412" t="str">
            <v>CLORO GRANULADO AL 70% (HIPOCLORITO DE CALCIO) TAMBOR X 45 KG</v>
          </cell>
          <cell r="E412" t="str">
            <v>TACHO</v>
          </cell>
          <cell r="F412">
            <v>558</v>
          </cell>
          <cell r="I412" t="str">
            <v>2.3.1 5.3 1 ASEO, LIMPIEZA Y TOCADOR</v>
          </cell>
        </row>
        <row r="413">
          <cell r="C413" t="str">
            <v>DESINFECTANTE PERFUMADO</v>
          </cell>
          <cell r="E413" t="str">
            <v>GALON</v>
          </cell>
          <cell r="F413">
            <v>23</v>
          </cell>
          <cell r="I413" t="str">
            <v>2.3.1 5.3 1 ASEO, LIMPIEZA Y TOCADOR</v>
          </cell>
        </row>
        <row r="414">
          <cell r="C414" t="str">
            <v>FILTRO DE ACEITE DONALSON LF-3000 P553000</v>
          </cell>
          <cell r="E414" t="str">
            <v>PIEZA</v>
          </cell>
          <cell r="F414">
            <v>95</v>
          </cell>
          <cell r="I414" t="str">
            <v>2.3.1 6.1 1 DE VEHICULOS</v>
          </cell>
        </row>
        <row r="415">
          <cell r="C415" t="str">
            <v>FILTRO DE ACEITE LYS - F9</v>
          </cell>
          <cell r="E415" t="str">
            <v>PIEZA</v>
          </cell>
          <cell r="F415">
            <v>16</v>
          </cell>
          <cell r="I415" t="str">
            <v>2.3.1 6.1 1 DE VEHICULOS</v>
          </cell>
        </row>
        <row r="416">
          <cell r="C416" t="str">
            <v>FILTRO DE ACEITE LYS - LF833N</v>
          </cell>
          <cell r="E416" t="str">
            <v>PIEZA</v>
          </cell>
          <cell r="F416">
            <v>29</v>
          </cell>
          <cell r="I416" t="str">
            <v>2.3.1 6.1 1 DE VEHICULOS</v>
          </cell>
        </row>
        <row r="417">
          <cell r="C417" t="str">
            <v>FILTRO DE ACEITE LYS - LF838</v>
          </cell>
          <cell r="E417" t="str">
            <v>PIEZA</v>
          </cell>
          <cell r="F417">
            <v>25</v>
          </cell>
          <cell r="I417" t="str">
            <v>2.3.1 6.1 1 DE VEHICULOS</v>
          </cell>
        </row>
        <row r="418">
          <cell r="C418" t="str">
            <v>FILTRO DE ACEITE FLEETGUARD - LF4054</v>
          </cell>
          <cell r="E418" t="str">
            <v>PIEZA</v>
          </cell>
          <cell r="F418">
            <v>55</v>
          </cell>
          <cell r="I418" t="str">
            <v>2.3.1 6.1 1 DE VEHICULOS</v>
          </cell>
        </row>
        <row r="419">
          <cell r="C419" t="str">
            <v>FILTRO DE ACEITE AGUA FLEETGUARD WF2071</v>
          </cell>
          <cell r="E419" t="str">
            <v>PIEZA</v>
          </cell>
          <cell r="F419">
            <v>55</v>
          </cell>
          <cell r="I419" t="str">
            <v>2.3.1 6.1 1 DE VEHICULOS</v>
          </cell>
        </row>
        <row r="420">
          <cell r="C420" t="str">
            <v>FILTRO DE AGUA IVECO 1908547</v>
          </cell>
          <cell r="E420" t="str">
            <v>PIEZA</v>
          </cell>
          <cell r="F420">
            <v>125</v>
          </cell>
          <cell r="I420" t="str">
            <v>2.3.1 6.1 1 DE VEHICULOS</v>
          </cell>
        </row>
        <row r="421">
          <cell r="C421" t="str">
            <v>FILTRO DE COMBUSTIBLE DONALSON P553004</v>
          </cell>
          <cell r="E421" t="str">
            <v>UNIDAD</v>
          </cell>
          <cell r="F421">
            <v>48</v>
          </cell>
          <cell r="I421" t="str">
            <v>2.3.1 6.1 1 DE VEHICULOS</v>
          </cell>
        </row>
        <row r="422">
          <cell r="C422" t="str">
            <v>FILTRO DE COMBUSTIBLE GASOLINA PUROLATOR - FCG157</v>
          </cell>
          <cell r="E422" t="str">
            <v>UNIDAD</v>
          </cell>
          <cell r="F422">
            <v>18</v>
          </cell>
          <cell r="I422" t="str">
            <v>2.3.1 6.1 1 DE VEHICULOS</v>
          </cell>
        </row>
        <row r="423">
          <cell r="C423" t="str">
            <v>FILTRO DE COMBUSTIBLE PUROLATOR FCO962</v>
          </cell>
          <cell r="E423" t="str">
            <v>UNIDAD</v>
          </cell>
          <cell r="F423">
            <v>70</v>
          </cell>
          <cell r="I423" t="str">
            <v>2.3.1 6.1 1 DE VEHICULOS</v>
          </cell>
        </row>
        <row r="424">
          <cell r="C424" t="str">
            <v>FILTRO DE COMBUSTIBLE IVECO 2992241</v>
          </cell>
          <cell r="E424" t="str">
            <v>UNIDAD</v>
          </cell>
          <cell r="F424">
            <v>89</v>
          </cell>
          <cell r="I424" t="str">
            <v>2.3.1 6.1 1 DE VEHICULOS</v>
          </cell>
        </row>
        <row r="425">
          <cell r="C425" t="str">
            <v>FILTRO SEPARADOR DE AGUA COMBUSTIBLE DONALSON P551103</v>
          </cell>
          <cell r="E425" t="str">
            <v>UNIDAD</v>
          </cell>
          <cell r="F425">
            <v>95</v>
          </cell>
          <cell r="I425" t="str">
            <v>2.3.1 6.1 1 DE VEHICULOS</v>
          </cell>
        </row>
        <row r="426">
          <cell r="C426" t="str">
            <v>FILTRO SEPARADOR DE AGUA PETROLEO CATERPILLAR 3087298</v>
          </cell>
          <cell r="E426" t="str">
            <v>UNIDAD</v>
          </cell>
          <cell r="F426">
            <v>235</v>
          </cell>
          <cell r="I426" t="str">
            <v>2.3.1 6.1 1 DE VEHICULOS</v>
          </cell>
        </row>
        <row r="427">
          <cell r="C427" t="str">
            <v>FILTRO DE VENTILACION DE CABINA CAT - 2112661</v>
          </cell>
          <cell r="D427" t="str">
            <v>70.21.0007.1732</v>
          </cell>
          <cell r="E427" t="str">
            <v>PIEZA</v>
          </cell>
          <cell r="F427">
            <v>195</v>
          </cell>
          <cell r="G427" t="str">
            <v>2.3.1 5.1 1</v>
          </cell>
          <cell r="H427" t="str">
            <v>REPUESTOS Y ACCESORIOS</v>
          </cell>
          <cell r="I427" t="str">
            <v>2.3.1 5.1 1 REPUESTOS Y ACCESORIOS</v>
          </cell>
        </row>
        <row r="428">
          <cell r="C428" t="str">
            <v>FILTRO SEPARADOR DE AGUA RACOR PARKER R2830M</v>
          </cell>
          <cell r="E428" t="str">
            <v>PIEZA</v>
          </cell>
          <cell r="F428">
            <v>180</v>
          </cell>
          <cell r="I428" t="str">
            <v>2.3.1 6.1 1 DE VEHICULOS</v>
          </cell>
        </row>
        <row r="429">
          <cell r="C429" t="str">
            <v>FILTRO SEPARADOR DE AGUA IVECO 7146717</v>
          </cell>
          <cell r="E429" t="str">
            <v>PIEZA</v>
          </cell>
          <cell r="F429">
            <v>290</v>
          </cell>
          <cell r="I429" t="str">
            <v>2.3.1 6.1 1 DE VEHICULOS</v>
          </cell>
        </row>
        <row r="430">
          <cell r="C430" t="str">
            <v>GASOLINA DE 90 PLUS</v>
          </cell>
          <cell r="D430" t="str">
            <v>17.21.0004.0002</v>
          </cell>
          <cell r="E430" t="str">
            <v>GALON</v>
          </cell>
          <cell r="F430">
            <v>13.51</v>
          </cell>
          <cell r="G430" t="str">
            <v>2.3.1 3.1 1</v>
          </cell>
          <cell r="H430" t="str">
            <v>COMBUSTIBLES Y CARBURANTES</v>
          </cell>
          <cell r="I430" t="str">
            <v>2.3.1 3.1 1 COMBUSTIBLES Y CARBURANTES</v>
          </cell>
        </row>
        <row r="431">
          <cell r="C431" t="str">
            <v>HIDROLINA MOBIL DTE24</v>
          </cell>
          <cell r="E431" t="str">
            <v>BALDE</v>
          </cell>
          <cell r="F431">
            <v>325</v>
          </cell>
          <cell r="I431" t="str">
            <v>2.3.1 3.1 3 LUBRICANTES, GRASAS Y AFINES</v>
          </cell>
        </row>
        <row r="432">
          <cell r="C432" t="str">
            <v>LAPIZ T/2B D/MADERA TRIANGULAR C/BORRADOR</v>
          </cell>
          <cell r="E432" t="str">
            <v>UNIDAD</v>
          </cell>
          <cell r="F432">
            <v>0.7</v>
          </cell>
          <cell r="I432" t="str">
            <v>2.3.1 5.1 2 PAPELERIA EN GENERAL, UTILES Y MATERIALES DE OFICINA</v>
          </cell>
        </row>
        <row r="433">
          <cell r="C433" t="str">
            <v>LECHE EVAPORADA ENTERA X 410 GRAMOS ENVASE HOJALATA</v>
          </cell>
          <cell r="E433" t="str">
            <v>UNIDAD</v>
          </cell>
          <cell r="F433">
            <v>3.1</v>
          </cell>
          <cell r="I433" t="str">
            <v>2.3.1 1.1 1 ALIMENTOS Y BEBIDAS PARA CONSUMO HUMANO</v>
          </cell>
        </row>
        <row r="434">
          <cell r="C434" t="str">
            <v>LETREROS DE ACRILICO 15 CM X 40 CM</v>
          </cell>
          <cell r="E434" t="str">
            <v>UNIDAD</v>
          </cell>
          <cell r="F434">
            <v>80</v>
          </cell>
          <cell r="I434" t="str">
            <v>2.3.1 99.1 99 OTROS BIENES</v>
          </cell>
        </row>
        <row r="435">
          <cell r="C435" t="str">
            <v>LETREROS DE ACRILICO 20 CM X 28 CM</v>
          </cell>
          <cell r="E435" t="str">
            <v>UNIDAD</v>
          </cell>
          <cell r="F435">
            <v>60</v>
          </cell>
          <cell r="I435" t="str">
            <v>2.3.1 99.1 99 OTROS BIENES</v>
          </cell>
        </row>
        <row r="436">
          <cell r="C436" t="str">
            <v>LLANTA 275/80R22.5 DELANTERA</v>
          </cell>
          <cell r="E436" t="str">
            <v>PIEZA</v>
          </cell>
          <cell r="F436">
            <v>2000</v>
          </cell>
          <cell r="I436" t="str">
            <v>2.3.1 6.1 1 DE VEHICULOS</v>
          </cell>
        </row>
        <row r="437">
          <cell r="C437" t="str">
            <v>LLANTA 275/80R22.5 POSTERIOR</v>
          </cell>
          <cell r="E437" t="str">
            <v>PIEZA</v>
          </cell>
          <cell r="F437">
            <v>2250</v>
          </cell>
          <cell r="I437" t="str">
            <v>2.3.1 6.1 1 DE VEHICULOS</v>
          </cell>
        </row>
        <row r="438">
          <cell r="C438" t="str">
            <v>MANGUERA R12.16 X 3.06 C/61 24 SEMPERIT</v>
          </cell>
          <cell r="E438" t="str">
            <v>UNIDAD</v>
          </cell>
          <cell r="F438">
            <v>450</v>
          </cell>
          <cell r="I438" t="str">
            <v>2.3.1 6.1 1 DE VEHICULOS</v>
          </cell>
        </row>
        <row r="439">
          <cell r="C439" t="str">
            <v>PEGAMENTO T/COLA SINTETICA FRASCO C/APLICADOR CONT. 250 GR</v>
          </cell>
          <cell r="E439" t="str">
            <v>UNIDAD</v>
          </cell>
          <cell r="F439">
            <v>2.8</v>
          </cell>
          <cell r="I439" t="str">
            <v>2.3.1 5.1 2 PAPELERIA EN GENERAL, UTILES Y MATERIALES DE OFICINA</v>
          </cell>
        </row>
        <row r="440">
          <cell r="C440" t="str">
            <v>PEGAMENTO T/SECADO INSTANTANEO BARRA CONT. 40 GR COLOR BLANCO</v>
          </cell>
          <cell r="E440" t="str">
            <v>UNIDAD</v>
          </cell>
          <cell r="F440">
            <v>4.9000000000000004</v>
          </cell>
          <cell r="I440" t="str">
            <v>2.3.1 5.1 2 PAPELERIA EN GENERAL, UTILES Y MATERIALES DE OFICINA</v>
          </cell>
        </row>
        <row r="441">
          <cell r="C441" t="str">
            <v>PEGAMENTO T/SILICONA LIQUIDA FRACO C/APLICADOR CONT. 250ML</v>
          </cell>
          <cell r="E441" t="str">
            <v>UNIDAD</v>
          </cell>
          <cell r="F441">
            <v>4.2</v>
          </cell>
          <cell r="I441" t="str">
            <v>2.3.1 5.1 2 PAPELERIA EN GENERAL, UTILES Y MATERIALES DE OFICINA</v>
          </cell>
        </row>
        <row r="442">
          <cell r="C442" t="str">
            <v>PELOTAS DE FUTBOL Nº 5</v>
          </cell>
          <cell r="E442" t="str">
            <v>UNIDAD</v>
          </cell>
          <cell r="F442">
            <v>65</v>
          </cell>
          <cell r="I442" t="str">
            <v>2.3.1 99.1 99 OTROS BIENES</v>
          </cell>
        </row>
        <row r="443">
          <cell r="C443" t="str">
            <v>SACAGRAPAS</v>
          </cell>
          <cell r="E443" t="str">
            <v>UNIDAD</v>
          </cell>
          <cell r="F443">
            <v>1.5</v>
          </cell>
          <cell r="I443" t="str">
            <v>2.3.1 5.1 2 PAPELERIA EN GENERAL, UTILES Y MATERIALES DE OFICINA</v>
          </cell>
        </row>
        <row r="444">
          <cell r="C444" t="str">
            <v>SOMBRERO DE TELA DRILL</v>
          </cell>
          <cell r="E444" t="str">
            <v>UNIDAD</v>
          </cell>
          <cell r="F444">
            <v>28</v>
          </cell>
          <cell r="I444" t="str">
            <v>2.3.1 2.1 1 VESTUARIO, ACCESORIOS Y PRENDAS DIVERSAS</v>
          </cell>
        </row>
        <row r="445">
          <cell r="C445" t="str">
            <v>SOLDADURA CITODURO 1000</v>
          </cell>
          <cell r="E445" t="str">
            <v>KILOGRAMO</v>
          </cell>
          <cell r="F445">
            <v>120</v>
          </cell>
          <cell r="I445" t="str">
            <v>2.3.1 99.1 99 OTROS BIENES</v>
          </cell>
        </row>
        <row r="446">
          <cell r="C446" t="str">
            <v>SOLDADURA SUPERCITO E 7018</v>
          </cell>
          <cell r="E446" t="str">
            <v>KILOGRAMO</v>
          </cell>
          <cell r="F446">
            <v>25</v>
          </cell>
          <cell r="I446" t="str">
            <v>2.3.1 99.1 99 OTROS BIENES</v>
          </cell>
        </row>
        <row r="447">
          <cell r="C447" t="str">
            <v>SUDADERAS TIPO CHALECO DEPORTE</v>
          </cell>
          <cell r="E447" t="str">
            <v>UNIDAD</v>
          </cell>
          <cell r="F447">
            <v>21</v>
          </cell>
          <cell r="I447" t="str">
            <v>2.3.1 2.1 1 VESTUARIO, ACCESORIOS Y PRENDAS DIVERSAS</v>
          </cell>
        </row>
        <row r="448">
          <cell r="C448" t="str">
            <v>SULFATO DE ALUMINIO TIPO A BOLSA X 25 KG</v>
          </cell>
          <cell r="E448" t="str">
            <v>BOLSA</v>
          </cell>
          <cell r="F448">
            <v>72.8</v>
          </cell>
          <cell r="I448" t="str">
            <v>2.3.1 8.2 1 MATERIAL, INSUMOS, INSTRUMENTAL Y ACCESORIOS  MEDICOS, QUIRURGICOS, ODONTOLOGICOS Y DE LABORATORIO</v>
          </cell>
        </row>
        <row r="449">
          <cell r="C449" t="str">
            <v>TACHO DE PLASTICO P/BASURA CHICO X 10 LT</v>
          </cell>
          <cell r="E449" t="str">
            <v>UNIDAD</v>
          </cell>
          <cell r="F449">
            <v>13.1</v>
          </cell>
          <cell r="I449" t="str">
            <v>2.3.1 5.3 1 ASEO, LIMPIEZA Y TOCADOR</v>
          </cell>
        </row>
        <row r="450">
          <cell r="C450" t="str">
            <v>TARJETAS PERSONALES A COLOR DE 8.5 CM X 5 CM PLASTIFICADAS EN MATE</v>
          </cell>
          <cell r="E450" t="str">
            <v>MILLAR</v>
          </cell>
          <cell r="F450">
            <v>290</v>
          </cell>
          <cell r="I450" t="str">
            <v>2.3.1 5.1 2 PAPELERIA EN GENERAL, UTILES Y MATERIALES DE OFICINA</v>
          </cell>
        </row>
        <row r="451">
          <cell r="C451" t="str">
            <v>SUSCRIPCION DE REVISTA ACTUALIDAD GUBERNAMENTAL</v>
          </cell>
          <cell r="E451" t="str">
            <v>SERV.</v>
          </cell>
          <cell r="F451">
            <v>1600</v>
          </cell>
          <cell r="I451" t="str">
            <v>2.3.2 7.11 99 SERVICIOS DIVERSOS</v>
          </cell>
        </row>
        <row r="452">
          <cell r="C452" t="str">
            <v>SUSCRIPCION DE LA GACETA JURIDICA</v>
          </cell>
          <cell r="E452" t="str">
            <v>SERV.</v>
          </cell>
          <cell r="F452">
            <v>1580</v>
          </cell>
          <cell r="I452" t="str">
            <v>2.3.2 7.11 99 SERVICIOS DIVERSOS</v>
          </cell>
        </row>
      </sheetData>
      <sheetData sheetId="11">
        <row r="1">
          <cell r="G1" t="str">
            <v>UNIDAD ORGANICA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B76:B87" totalsRowShown="0" headerRowDxfId="78" dataDxfId="77" tableBorderDxfId="76">
  <autoFilter ref="B76:B87" xr:uid="{00000000-0009-0000-0100-000003000000}"/>
  <tableColumns count="1">
    <tableColumn id="1" xr3:uid="{00000000-0010-0000-0000-000001000000}" name="OEI" dataDxfId="7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OEI.10" displayName="OEI.10" ref="B157:B161" totalsRowShown="0" headerRowDxfId="31" dataDxfId="30" tableBorderDxfId="29">
  <autoFilter ref="B157:B161" xr:uid="{00000000-0009-0000-0100-00000C000000}"/>
  <tableColumns count="1">
    <tableColumn id="1" xr3:uid="{00000000-0010-0000-0900-000001000000}" name="OEI.10" dataDxfId="2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OEI.09" displayName="OEI.09" ref="B152:B155" totalsRowShown="0" headerRowDxfId="27" dataDxfId="25" headerRowBorderDxfId="26" tableBorderDxfId="24" totalsRowBorderDxfId="23">
  <autoFilter ref="B152:B155" xr:uid="{00000000-0009-0000-0100-00000D000000}"/>
  <tableColumns count="1">
    <tableColumn id="1" xr3:uid="{00000000-0010-0000-0A00-000001000000}" name="OEI.9" dataDxfId="2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OEI.08" displayName="OEI.08" ref="B143:B150" totalsRowShown="0" headerRowDxfId="21" dataDxfId="19" headerRowBorderDxfId="20" tableBorderDxfId="18" totalsRowBorderDxfId="17">
  <autoFilter ref="B143:B150" xr:uid="{00000000-0009-0000-0100-00000E000000}"/>
  <tableColumns count="1">
    <tableColumn id="1" xr3:uid="{00000000-0010-0000-0B00-000001000000}" name="OEI.08" dataDxfId="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CODIGO.OBJ" displayName="CODIGO.OBJ" ref="A76:A87" totalsRowShown="0" headerRowDxfId="15" dataDxfId="14" tableBorderDxfId="13">
  <autoFilter ref="A76:A87" xr:uid="{00000000-0009-0000-0100-00000F000000}"/>
  <tableColumns count="1">
    <tableColumn id="1" xr3:uid="{00000000-0010-0000-0C00-000001000000}" name="OBJETIVOS" dataDxfId="1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la1" displayName="Tabla1" ref="C4:C644" totalsRowShown="0" headerRowDxfId="11" dataDxfId="9" headerRowBorderDxfId="10" tableBorderDxfId="8" totalsRowBorderDxfId="7">
  <autoFilter ref="C4:C644" xr:uid="{00000000-0009-0000-0100-000001000000}"/>
  <tableColumns count="1">
    <tableColumn id="1" xr3:uid="{00000000-0010-0000-0D00-000001000000}" name="UNIDAD DE MEDIDA" dataDxfId="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PRIORIDAD" displayName="PRIORIDAD" ref="F17:F22" totalsRowShown="0" headerRowDxfId="5" dataDxfId="3" headerRowBorderDxfId="4" tableBorderDxfId="2" totalsRowBorderDxfId="1">
  <autoFilter ref="F17:F22" xr:uid="{00000000-0009-0000-0100-000002000000}"/>
  <tableColumns count="1">
    <tableColumn id="1" xr3:uid="{00000000-0010-0000-0E00-000001000000}" name="PRIORIDA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90:B99" totalsRowShown="0" headerRowDxfId="74" dataDxfId="73" tableBorderDxfId="72">
  <autoFilter ref="B90:B99" xr:uid="{00000000-0009-0000-0100-000004000000}"/>
  <tableColumns count="1">
    <tableColumn id="1" xr3:uid="{00000000-0010-0000-0100-000001000000}" name="OEI.01" dataDxfId="71" totalsRow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01:B106" totalsRowShown="0" headerRowDxfId="69" dataDxfId="67" headerRowBorderDxfId="68" tableBorderDxfId="66" totalsRowBorderDxfId="65">
  <autoFilter ref="B101:B106" xr:uid="{00000000-0009-0000-0100-000005000000}"/>
  <tableColumns count="1">
    <tableColumn id="1" xr3:uid="{00000000-0010-0000-0200-000001000000}" name="OEI.02" dataDxfId="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B108:B113" totalsRowShown="0" headerRowDxfId="63" dataDxfId="61" headerRowBorderDxfId="62" tableBorderDxfId="60" totalsRowBorderDxfId="59">
  <autoFilter ref="B108:B113" xr:uid="{00000000-0009-0000-0100-000006000000}"/>
  <tableColumns count="1">
    <tableColumn id="1" xr3:uid="{00000000-0010-0000-0300-000001000000}" name="OEI.03 " dataDxfId="5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a7" displayName="Tabla7" ref="B115:B120" totalsRowShown="0" headerRowDxfId="57" dataDxfId="55" headerRowBorderDxfId="56" tableBorderDxfId="54" totalsRowBorderDxfId="53">
  <autoFilter ref="B115:B120" xr:uid="{00000000-0009-0000-0100-000007000000}"/>
  <tableColumns count="1">
    <tableColumn id="1" xr3:uid="{00000000-0010-0000-0400-000001000000}" name="OEI.04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OEI.05" displayName="OEI.05" ref="B123:B128" totalsRowShown="0" headerRowDxfId="51" dataDxfId="49" headerRowBorderDxfId="50" tableBorderDxfId="48" totalsRowBorderDxfId="47">
  <autoFilter ref="B123:B128" xr:uid="{00000000-0009-0000-0100-000008000000}"/>
  <tableColumns count="1">
    <tableColumn id="1" xr3:uid="{00000000-0010-0000-0500-000001000000}" name="OEI.05" dataDxfId="4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a9" displayName="Tabla9" ref="B130:B136" totalsRowShown="0" headerRowDxfId="45" dataDxfId="44" tableBorderDxfId="43">
  <autoFilter ref="B130:B136" xr:uid="{00000000-0009-0000-0100-000009000000}"/>
  <tableColumns count="1">
    <tableColumn id="1" xr3:uid="{00000000-0010-0000-0600-000001000000}" name="OEI.06" dataDxfId="4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B138:B141" totalsRowShown="0" headerRowDxfId="41" dataDxfId="40" tableBorderDxfId="39">
  <autoFilter ref="B138:B141" xr:uid="{00000000-0009-0000-0100-00000A000000}"/>
  <tableColumns count="1">
    <tableColumn id="1" xr3:uid="{00000000-0010-0000-0700-000001000000}" name="OEI.07" dataDxfId="3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B163:B171" totalsRowShown="0" headerRowDxfId="37" dataDxfId="35" headerRowBorderDxfId="36" tableBorderDxfId="34" totalsRowBorderDxfId="33">
  <autoFilter ref="B163:B171" xr:uid="{00000000-0009-0000-0100-00000B000000}"/>
  <tableColumns count="1">
    <tableColumn id="1" xr3:uid="{00000000-0010-0000-0800-000001000000}" name="OEI.11" data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90"/>
  <sheetViews>
    <sheetView view="pageBreakPreview" zoomScale="85" zoomScaleNormal="85" zoomScaleSheetLayoutView="85" workbookViewId="0">
      <pane xSplit="3" ySplit="3" topLeftCell="D55" activePane="bottomRight" state="frozen"/>
      <selection activeCell="A47" sqref="A47:C47"/>
      <selection pane="topRight" activeCell="A47" sqref="A47:C47"/>
      <selection pane="bottomLeft" activeCell="A47" sqref="A47:C47"/>
      <selection pane="bottomRight" activeCell="A47" sqref="A47:C47"/>
    </sheetView>
  </sheetViews>
  <sheetFormatPr baseColWidth="10" defaultRowHeight="15" x14ac:dyDescent="0.25"/>
  <cols>
    <col min="1" max="1" width="10" style="94" customWidth="1"/>
    <col min="2" max="2" width="31.5703125" style="95" customWidth="1"/>
    <col min="3" max="3" width="38.85546875" style="95" customWidth="1"/>
    <col min="4" max="4" width="15.42578125" style="96" customWidth="1"/>
    <col min="5" max="7" width="9.28515625" style="95" bestFit="1" customWidth="1"/>
    <col min="8" max="8" width="9.42578125" style="97" bestFit="1" customWidth="1"/>
    <col min="9" max="11" width="10" customWidth="1"/>
    <col min="12" max="12" width="22.140625" customWidth="1"/>
    <col min="13" max="13" width="17" style="98" customWidth="1"/>
  </cols>
  <sheetData>
    <row r="1" spans="1:13" ht="15.75" x14ac:dyDescent="0.25">
      <c r="A1" s="313" t="s">
        <v>760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 s="23" customFormat="1" ht="35.25" customHeight="1" x14ac:dyDescent="0.25">
      <c r="A2" s="314" t="s">
        <v>761</v>
      </c>
      <c r="B2" s="314"/>
      <c r="C2" s="22" t="s">
        <v>762</v>
      </c>
      <c r="D2" s="315" t="s">
        <v>763</v>
      </c>
      <c r="E2" s="314" t="s">
        <v>764</v>
      </c>
      <c r="F2" s="314"/>
      <c r="G2" s="314" t="s">
        <v>765</v>
      </c>
      <c r="H2" s="314"/>
      <c r="I2" s="314" t="s">
        <v>766</v>
      </c>
      <c r="J2" s="314"/>
      <c r="K2" s="314"/>
      <c r="L2" s="315" t="s">
        <v>767</v>
      </c>
      <c r="M2" s="315" t="s">
        <v>768</v>
      </c>
    </row>
    <row r="3" spans="1:13" s="23" customFormat="1" ht="15.75" customHeight="1" x14ac:dyDescent="0.25">
      <c r="A3" s="24" t="s">
        <v>769</v>
      </c>
      <c r="B3" s="24" t="s">
        <v>770</v>
      </c>
      <c r="C3" s="24" t="s">
        <v>771</v>
      </c>
      <c r="D3" s="316" t="s">
        <v>772</v>
      </c>
      <c r="E3" s="25" t="s">
        <v>773</v>
      </c>
      <c r="F3" s="25" t="s">
        <v>774</v>
      </c>
      <c r="G3" s="26" t="s">
        <v>773</v>
      </c>
      <c r="H3" s="26" t="s">
        <v>774</v>
      </c>
      <c r="I3" s="27">
        <v>2020</v>
      </c>
      <c r="J3" s="27">
        <v>2021</v>
      </c>
      <c r="K3" s="27">
        <v>2022</v>
      </c>
      <c r="L3" s="316"/>
      <c r="M3" s="316"/>
    </row>
    <row r="4" spans="1:13" ht="60" x14ac:dyDescent="0.25">
      <c r="A4" s="28" t="s">
        <v>775</v>
      </c>
      <c r="B4" s="28" t="s">
        <v>776</v>
      </c>
      <c r="C4" s="29" t="s">
        <v>777</v>
      </c>
      <c r="D4" s="30" t="s">
        <v>778</v>
      </c>
      <c r="E4" s="31" t="s">
        <v>779</v>
      </c>
      <c r="F4" s="32"/>
      <c r="G4" s="31">
        <v>3</v>
      </c>
      <c r="H4" s="32">
        <v>2019</v>
      </c>
      <c r="I4" s="31">
        <v>6</v>
      </c>
      <c r="J4" s="31">
        <v>10</v>
      </c>
      <c r="K4" s="31">
        <v>12</v>
      </c>
      <c r="L4" s="33" t="s">
        <v>780</v>
      </c>
      <c r="M4" s="34" t="s">
        <v>781</v>
      </c>
    </row>
    <row r="5" spans="1:13" ht="16.5" x14ac:dyDescent="0.25">
      <c r="A5" s="321" t="s">
        <v>782</v>
      </c>
      <c r="B5" s="321"/>
      <c r="C5" s="321"/>
      <c r="D5" s="35"/>
      <c r="E5" s="36"/>
      <c r="F5" s="32"/>
      <c r="G5" s="36"/>
      <c r="H5" s="32"/>
      <c r="I5" s="36"/>
      <c r="J5" s="36"/>
      <c r="K5" s="36"/>
      <c r="L5" s="37"/>
      <c r="M5" s="38"/>
    </row>
    <row r="6" spans="1:13" ht="48" customHeight="1" x14ac:dyDescent="0.25">
      <c r="A6" s="322" t="s">
        <v>783</v>
      </c>
      <c r="B6" s="323" t="s">
        <v>784</v>
      </c>
      <c r="C6" s="39" t="s">
        <v>785</v>
      </c>
      <c r="D6" s="40" t="s">
        <v>778</v>
      </c>
      <c r="E6" s="41">
        <v>100</v>
      </c>
      <c r="F6" s="32">
        <v>2018</v>
      </c>
      <c r="G6" s="41">
        <v>89.9</v>
      </c>
      <c r="H6" s="32">
        <v>2019</v>
      </c>
      <c r="I6" s="41">
        <v>100</v>
      </c>
      <c r="J6" s="41">
        <v>100</v>
      </c>
      <c r="K6" s="41">
        <v>100</v>
      </c>
      <c r="L6" s="42" t="s">
        <v>780</v>
      </c>
      <c r="M6" s="43" t="s">
        <v>786</v>
      </c>
    </row>
    <row r="7" spans="1:13" ht="48" customHeight="1" x14ac:dyDescent="0.25">
      <c r="A7" s="322"/>
      <c r="B7" s="323"/>
      <c r="C7" s="44" t="s">
        <v>787</v>
      </c>
      <c r="D7" s="40" t="s">
        <v>778</v>
      </c>
      <c r="E7" s="41">
        <v>100</v>
      </c>
      <c r="F7" s="32">
        <v>2018</v>
      </c>
      <c r="G7" s="41">
        <v>100</v>
      </c>
      <c r="H7" s="32">
        <v>2019</v>
      </c>
      <c r="I7" s="41">
        <v>100</v>
      </c>
      <c r="J7" s="41">
        <v>100</v>
      </c>
      <c r="K7" s="41">
        <v>100</v>
      </c>
      <c r="L7" s="42" t="s">
        <v>780</v>
      </c>
      <c r="M7" s="43" t="s">
        <v>788</v>
      </c>
    </row>
    <row r="8" spans="1:13" ht="42.75" x14ac:dyDescent="0.25">
      <c r="A8" s="46" t="s">
        <v>789</v>
      </c>
      <c r="B8" s="47" t="s">
        <v>790</v>
      </c>
      <c r="C8" s="48" t="s">
        <v>791</v>
      </c>
      <c r="D8" s="40" t="s">
        <v>778</v>
      </c>
      <c r="E8" s="41" t="s">
        <v>779</v>
      </c>
      <c r="F8" s="32"/>
      <c r="G8" s="49">
        <v>100</v>
      </c>
      <c r="H8" s="32">
        <v>2019</v>
      </c>
      <c r="I8" s="41">
        <v>150</v>
      </c>
      <c r="J8" s="41">
        <v>200</v>
      </c>
      <c r="K8" s="41">
        <v>250</v>
      </c>
      <c r="L8" s="42" t="s">
        <v>780</v>
      </c>
      <c r="M8" s="50" t="s">
        <v>786</v>
      </c>
    </row>
    <row r="9" spans="1:13" ht="42.75" x14ac:dyDescent="0.25">
      <c r="A9" s="46" t="s">
        <v>792</v>
      </c>
      <c r="B9" s="48" t="s">
        <v>793</v>
      </c>
      <c r="C9" s="48" t="s">
        <v>794</v>
      </c>
      <c r="D9" s="40" t="s">
        <v>778</v>
      </c>
      <c r="E9" s="41" t="s">
        <v>779</v>
      </c>
      <c r="F9" s="32"/>
      <c r="G9" s="41">
        <v>60</v>
      </c>
      <c r="H9" s="32">
        <v>2019</v>
      </c>
      <c r="I9" s="41">
        <v>62</v>
      </c>
      <c r="J9" s="41">
        <v>65</v>
      </c>
      <c r="K9" s="41">
        <v>68</v>
      </c>
      <c r="L9" s="51" t="s">
        <v>780</v>
      </c>
      <c r="M9" s="50" t="s">
        <v>786</v>
      </c>
    </row>
    <row r="10" spans="1:13" ht="42.75" x14ac:dyDescent="0.25">
      <c r="A10" s="46" t="s">
        <v>795</v>
      </c>
      <c r="B10" s="48" t="s">
        <v>796</v>
      </c>
      <c r="C10" s="48" t="s">
        <v>797</v>
      </c>
      <c r="D10" s="40" t="s">
        <v>778</v>
      </c>
      <c r="E10" s="41" t="s">
        <v>779</v>
      </c>
      <c r="F10" s="32"/>
      <c r="G10" s="41">
        <v>1</v>
      </c>
      <c r="H10" s="32">
        <v>2019</v>
      </c>
      <c r="I10" s="41">
        <v>2</v>
      </c>
      <c r="J10" s="41">
        <v>3</v>
      </c>
      <c r="K10" s="41">
        <v>4</v>
      </c>
      <c r="L10" s="42" t="s">
        <v>780</v>
      </c>
      <c r="M10" s="50" t="s">
        <v>786</v>
      </c>
    </row>
    <row r="11" spans="1:13" ht="48.75" customHeight="1" x14ac:dyDescent="0.25">
      <c r="A11" s="46" t="s">
        <v>798</v>
      </c>
      <c r="B11" s="45" t="s">
        <v>799</v>
      </c>
      <c r="C11" s="45" t="s">
        <v>800</v>
      </c>
      <c r="D11" s="40" t="s">
        <v>778</v>
      </c>
      <c r="E11" s="41" t="s">
        <v>779</v>
      </c>
      <c r="F11" s="32"/>
      <c r="G11" s="41">
        <v>30</v>
      </c>
      <c r="H11" s="32">
        <v>2019</v>
      </c>
      <c r="I11" s="41">
        <v>40</v>
      </c>
      <c r="J11" s="41">
        <v>60</v>
      </c>
      <c r="K11" s="41">
        <v>100</v>
      </c>
      <c r="L11" s="42" t="s">
        <v>780</v>
      </c>
      <c r="M11" s="43" t="s">
        <v>786</v>
      </c>
    </row>
    <row r="12" spans="1:13" ht="48.75" customHeight="1" x14ac:dyDescent="0.25">
      <c r="A12" s="324" t="s">
        <v>801</v>
      </c>
      <c r="B12" s="326" t="s">
        <v>802</v>
      </c>
      <c r="C12" s="45" t="s">
        <v>803</v>
      </c>
      <c r="D12" s="40" t="s">
        <v>778</v>
      </c>
      <c r="E12" s="41" t="s">
        <v>779</v>
      </c>
      <c r="F12" s="32"/>
      <c r="G12" s="41">
        <v>12</v>
      </c>
      <c r="H12" s="32">
        <v>2019</v>
      </c>
      <c r="I12" s="41">
        <v>10</v>
      </c>
      <c r="J12" s="41">
        <v>15</v>
      </c>
      <c r="K12" s="41">
        <v>20</v>
      </c>
      <c r="L12" s="42" t="s">
        <v>780</v>
      </c>
      <c r="M12" s="43" t="s">
        <v>786</v>
      </c>
    </row>
    <row r="13" spans="1:13" ht="42.75" x14ac:dyDescent="0.25">
      <c r="A13" s="325"/>
      <c r="B13" s="327"/>
      <c r="C13" s="44" t="s">
        <v>804</v>
      </c>
      <c r="D13" s="40" t="s">
        <v>778</v>
      </c>
      <c r="E13" s="41" t="s">
        <v>779</v>
      </c>
      <c r="F13" s="32"/>
      <c r="G13" s="41">
        <v>100</v>
      </c>
      <c r="H13" s="32">
        <v>2019</v>
      </c>
      <c r="I13" s="41">
        <v>150</v>
      </c>
      <c r="J13" s="41">
        <v>200</v>
      </c>
      <c r="K13" s="41">
        <v>250</v>
      </c>
      <c r="L13" s="42" t="s">
        <v>780</v>
      </c>
      <c r="M13" s="43" t="s">
        <v>786</v>
      </c>
    </row>
    <row r="14" spans="1:13" ht="42.75" x14ac:dyDescent="0.25">
      <c r="A14" s="322" t="s">
        <v>805</v>
      </c>
      <c r="B14" s="328" t="s">
        <v>806</v>
      </c>
      <c r="C14" s="39" t="s">
        <v>807</v>
      </c>
      <c r="D14" s="40" t="s">
        <v>778</v>
      </c>
      <c r="E14" s="41" t="s">
        <v>779</v>
      </c>
      <c r="F14" s="32"/>
      <c r="G14" s="41">
        <v>20</v>
      </c>
      <c r="H14" s="32">
        <v>2019</v>
      </c>
      <c r="I14" s="41">
        <v>100</v>
      </c>
      <c r="J14" s="41">
        <v>150</v>
      </c>
      <c r="K14" s="41">
        <v>200</v>
      </c>
      <c r="L14" s="42" t="s">
        <v>780</v>
      </c>
      <c r="M14" s="43" t="s">
        <v>786</v>
      </c>
    </row>
    <row r="15" spans="1:13" ht="42.75" x14ac:dyDescent="0.25">
      <c r="A15" s="322"/>
      <c r="B15" s="328"/>
      <c r="C15" s="39" t="s">
        <v>808</v>
      </c>
      <c r="D15" s="40" t="s">
        <v>778</v>
      </c>
      <c r="E15" s="41" t="s">
        <v>779</v>
      </c>
      <c r="F15" s="52"/>
      <c r="G15" s="41">
        <v>10</v>
      </c>
      <c r="H15" s="32">
        <v>2019</v>
      </c>
      <c r="I15" s="41">
        <v>6</v>
      </c>
      <c r="J15" s="41">
        <v>5</v>
      </c>
      <c r="K15" s="41">
        <v>2</v>
      </c>
      <c r="L15" s="42" t="s">
        <v>780</v>
      </c>
      <c r="M15" s="43" t="s">
        <v>786</v>
      </c>
    </row>
    <row r="16" spans="1:13" ht="42.75" x14ac:dyDescent="0.25">
      <c r="A16" s="53" t="s">
        <v>809</v>
      </c>
      <c r="B16" s="47" t="s">
        <v>810</v>
      </c>
      <c r="C16" s="47" t="s">
        <v>811</v>
      </c>
      <c r="D16" s="40" t="s">
        <v>778</v>
      </c>
      <c r="E16" s="41" t="s">
        <v>779</v>
      </c>
      <c r="F16" s="52"/>
      <c r="G16" s="54">
        <v>1</v>
      </c>
      <c r="H16" s="55">
        <v>2019</v>
      </c>
      <c r="I16" s="54">
        <v>2</v>
      </c>
      <c r="J16" s="54">
        <v>3</v>
      </c>
      <c r="K16" s="54">
        <v>4</v>
      </c>
      <c r="L16" s="42" t="s">
        <v>780</v>
      </c>
      <c r="M16" s="50" t="s">
        <v>812</v>
      </c>
    </row>
    <row r="17" spans="1:13" ht="42.75" x14ac:dyDescent="0.25">
      <c r="A17" s="53" t="s">
        <v>813</v>
      </c>
      <c r="B17" s="48" t="s">
        <v>814</v>
      </c>
      <c r="C17" s="48" t="s">
        <v>815</v>
      </c>
      <c r="D17" s="40" t="s">
        <v>778</v>
      </c>
      <c r="E17" s="41" t="s">
        <v>779</v>
      </c>
      <c r="F17" s="52"/>
      <c r="G17" s="54">
        <v>1</v>
      </c>
      <c r="H17" s="55">
        <v>2019</v>
      </c>
      <c r="I17" s="54">
        <v>2</v>
      </c>
      <c r="J17" s="54">
        <v>3</v>
      </c>
      <c r="K17" s="54">
        <v>5</v>
      </c>
      <c r="L17" s="42" t="s">
        <v>780</v>
      </c>
      <c r="M17" s="50" t="s">
        <v>812</v>
      </c>
    </row>
    <row r="18" spans="1:13" ht="43.5" customHeight="1" x14ac:dyDescent="0.25">
      <c r="A18" s="56" t="s">
        <v>816</v>
      </c>
      <c r="B18" s="57" t="s">
        <v>817</v>
      </c>
      <c r="C18" s="57" t="s">
        <v>818</v>
      </c>
      <c r="D18" s="56" t="s">
        <v>819</v>
      </c>
      <c r="E18" s="31">
        <v>55.5</v>
      </c>
      <c r="F18" s="32">
        <v>2017</v>
      </c>
      <c r="G18" s="31">
        <v>55.6</v>
      </c>
      <c r="H18" s="32">
        <v>2019</v>
      </c>
      <c r="I18" s="31">
        <v>55.8</v>
      </c>
      <c r="J18" s="31">
        <v>56</v>
      </c>
      <c r="K18" s="31">
        <v>57</v>
      </c>
      <c r="L18" s="58" t="s">
        <v>820</v>
      </c>
      <c r="M18" s="34" t="s">
        <v>821</v>
      </c>
    </row>
    <row r="19" spans="1:13" ht="16.5" x14ac:dyDescent="0.25">
      <c r="A19" s="329" t="s">
        <v>822</v>
      </c>
      <c r="B19" s="329"/>
      <c r="C19" s="329"/>
      <c r="D19" s="59"/>
      <c r="E19" s="36"/>
      <c r="F19" s="32"/>
      <c r="G19" s="36"/>
      <c r="H19" s="32"/>
      <c r="I19" s="36"/>
      <c r="J19" s="36"/>
      <c r="K19" s="36"/>
      <c r="L19" s="60"/>
      <c r="M19" s="38"/>
    </row>
    <row r="20" spans="1:13" ht="42.75" x14ac:dyDescent="0.25">
      <c r="A20" s="46" t="s">
        <v>823</v>
      </c>
      <c r="B20" s="61" t="s">
        <v>824</v>
      </c>
      <c r="C20" s="61" t="s">
        <v>825</v>
      </c>
      <c r="D20" s="40" t="s">
        <v>826</v>
      </c>
      <c r="E20" s="62" t="s">
        <v>779</v>
      </c>
      <c r="F20" s="63"/>
      <c r="G20" s="54">
        <v>2500</v>
      </c>
      <c r="H20" s="32">
        <v>2019</v>
      </c>
      <c r="I20" s="54">
        <v>3000</v>
      </c>
      <c r="J20" s="54">
        <v>3500</v>
      </c>
      <c r="K20" s="54">
        <v>4000</v>
      </c>
      <c r="L20" s="64" t="s">
        <v>820</v>
      </c>
      <c r="M20" s="43" t="s">
        <v>821</v>
      </c>
    </row>
    <row r="21" spans="1:13" ht="57" x14ac:dyDescent="0.25">
      <c r="A21" s="46" t="s">
        <v>827</v>
      </c>
      <c r="B21" s="61" t="s">
        <v>828</v>
      </c>
      <c r="C21" s="61" t="s">
        <v>829</v>
      </c>
      <c r="D21" s="40" t="s">
        <v>826</v>
      </c>
      <c r="E21" s="62" t="s">
        <v>779</v>
      </c>
      <c r="F21" s="63"/>
      <c r="G21" s="54">
        <v>5</v>
      </c>
      <c r="H21" s="32">
        <v>2019</v>
      </c>
      <c r="I21" s="54">
        <v>5</v>
      </c>
      <c r="J21" s="54">
        <v>10</v>
      </c>
      <c r="K21" s="54">
        <v>20</v>
      </c>
      <c r="L21" s="64" t="s">
        <v>820</v>
      </c>
      <c r="M21" s="43" t="s">
        <v>821</v>
      </c>
    </row>
    <row r="22" spans="1:13" ht="71.25" x14ac:dyDescent="0.25">
      <c r="A22" s="46" t="s">
        <v>830</v>
      </c>
      <c r="B22" s="61" t="s">
        <v>831</v>
      </c>
      <c r="C22" s="61" t="s">
        <v>832</v>
      </c>
      <c r="D22" s="40" t="s">
        <v>833</v>
      </c>
      <c r="E22" s="62">
        <v>1188</v>
      </c>
      <c r="F22" s="63">
        <v>2018</v>
      </c>
      <c r="G22" s="62">
        <v>1718</v>
      </c>
      <c r="H22" s="32">
        <v>2019</v>
      </c>
      <c r="I22" s="62">
        <v>2320</v>
      </c>
      <c r="J22" s="62">
        <v>3130</v>
      </c>
      <c r="K22" s="62">
        <v>4225</v>
      </c>
      <c r="L22" s="65" t="s">
        <v>834</v>
      </c>
      <c r="M22" s="43" t="s">
        <v>821</v>
      </c>
    </row>
    <row r="23" spans="1:13" ht="51" x14ac:dyDescent="0.25">
      <c r="A23" s="46" t="s">
        <v>835</v>
      </c>
      <c r="B23" s="61" t="s">
        <v>836</v>
      </c>
      <c r="C23" s="61" t="s">
        <v>837</v>
      </c>
      <c r="D23" s="40" t="s">
        <v>833</v>
      </c>
      <c r="E23" s="62">
        <v>64</v>
      </c>
      <c r="F23" s="63">
        <v>2018</v>
      </c>
      <c r="G23" s="66">
        <v>84</v>
      </c>
      <c r="H23" s="67">
        <v>2019</v>
      </c>
      <c r="I23" s="66">
        <v>91</v>
      </c>
      <c r="J23" s="66">
        <v>96</v>
      </c>
      <c r="K23" s="66">
        <v>97</v>
      </c>
      <c r="L23" s="65" t="s">
        <v>838</v>
      </c>
      <c r="M23" s="43" t="s">
        <v>821</v>
      </c>
    </row>
    <row r="24" spans="1:13" ht="53.25" customHeight="1" x14ac:dyDescent="0.25">
      <c r="A24" s="46" t="s">
        <v>839</v>
      </c>
      <c r="B24" s="61" t="s">
        <v>840</v>
      </c>
      <c r="C24" s="61" t="s">
        <v>841</v>
      </c>
      <c r="D24" s="40" t="s">
        <v>842</v>
      </c>
      <c r="E24" s="62">
        <v>75</v>
      </c>
      <c r="F24" s="63">
        <v>2018</v>
      </c>
      <c r="G24" s="62">
        <v>88</v>
      </c>
      <c r="H24" s="32">
        <v>2019</v>
      </c>
      <c r="I24" s="66">
        <v>100</v>
      </c>
      <c r="J24" s="66">
        <v>100</v>
      </c>
      <c r="K24" s="66">
        <v>100</v>
      </c>
      <c r="L24" s="60" t="s">
        <v>843</v>
      </c>
      <c r="M24" s="43" t="s">
        <v>821</v>
      </c>
    </row>
    <row r="25" spans="1:13" ht="48.75" customHeight="1" x14ac:dyDescent="0.25">
      <c r="A25" s="56" t="s">
        <v>844</v>
      </c>
      <c r="B25" s="68" t="s">
        <v>845</v>
      </c>
      <c r="C25" s="57" t="s">
        <v>846</v>
      </c>
      <c r="D25" s="56" t="s">
        <v>819</v>
      </c>
      <c r="E25" s="31">
        <v>65.8</v>
      </c>
      <c r="F25" s="32">
        <v>2017</v>
      </c>
      <c r="G25" s="31">
        <v>66</v>
      </c>
      <c r="H25" s="32">
        <v>2019</v>
      </c>
      <c r="I25" s="31">
        <v>68</v>
      </c>
      <c r="J25" s="31">
        <v>70</v>
      </c>
      <c r="K25" s="31">
        <v>72</v>
      </c>
      <c r="L25" s="58" t="s">
        <v>847</v>
      </c>
      <c r="M25" s="34" t="s">
        <v>848</v>
      </c>
    </row>
    <row r="26" spans="1:13" ht="16.5" x14ac:dyDescent="0.25">
      <c r="A26" s="329" t="s">
        <v>849</v>
      </c>
      <c r="B26" s="329"/>
      <c r="C26" s="329"/>
      <c r="D26" s="59"/>
      <c r="E26" s="36"/>
      <c r="F26" s="32"/>
      <c r="G26" s="36"/>
      <c r="H26" s="32"/>
      <c r="I26" s="36"/>
      <c r="J26" s="36"/>
      <c r="K26" s="36"/>
      <c r="L26" s="60"/>
      <c r="M26" s="38"/>
    </row>
    <row r="27" spans="1:13" ht="42.75" x14ac:dyDescent="0.25">
      <c r="A27" s="69" t="s">
        <v>850</v>
      </c>
      <c r="B27" s="61" t="s">
        <v>851</v>
      </c>
      <c r="C27" s="61" t="s">
        <v>852</v>
      </c>
      <c r="D27" s="40" t="s">
        <v>819</v>
      </c>
      <c r="E27" s="62">
        <v>62.8</v>
      </c>
      <c r="F27" s="32">
        <v>2017</v>
      </c>
      <c r="G27" s="62">
        <v>63</v>
      </c>
      <c r="H27" s="32">
        <v>2019</v>
      </c>
      <c r="I27" s="62">
        <v>65</v>
      </c>
      <c r="J27" s="62">
        <v>67</v>
      </c>
      <c r="K27" s="62">
        <v>69</v>
      </c>
      <c r="L27" s="64" t="s">
        <v>847</v>
      </c>
      <c r="M27" s="70" t="s">
        <v>853</v>
      </c>
    </row>
    <row r="28" spans="1:13" ht="42.75" x14ac:dyDescent="0.25">
      <c r="A28" s="69" t="s">
        <v>854</v>
      </c>
      <c r="B28" s="61" t="s">
        <v>855</v>
      </c>
      <c r="C28" s="61" t="s">
        <v>856</v>
      </c>
      <c r="D28" s="40" t="s">
        <v>819</v>
      </c>
      <c r="E28" s="62">
        <v>68.8</v>
      </c>
      <c r="F28" s="32">
        <v>2017</v>
      </c>
      <c r="G28" s="62">
        <v>69</v>
      </c>
      <c r="H28" s="32">
        <v>2019</v>
      </c>
      <c r="I28" s="62">
        <v>71</v>
      </c>
      <c r="J28" s="62">
        <v>73</v>
      </c>
      <c r="K28" s="62">
        <v>75</v>
      </c>
      <c r="L28" s="64" t="s">
        <v>847</v>
      </c>
      <c r="M28" s="70" t="s">
        <v>853</v>
      </c>
    </row>
    <row r="29" spans="1:13" ht="63.75" x14ac:dyDescent="0.25">
      <c r="A29" s="71" t="s">
        <v>857</v>
      </c>
      <c r="B29" s="61" t="s">
        <v>858</v>
      </c>
      <c r="C29" s="61" t="s">
        <v>859</v>
      </c>
      <c r="D29" s="40" t="s">
        <v>860</v>
      </c>
      <c r="E29" s="62" t="s">
        <v>779</v>
      </c>
      <c r="F29" s="32">
        <v>2018</v>
      </c>
      <c r="G29" s="62" t="s">
        <v>779</v>
      </c>
      <c r="H29" s="32">
        <v>2019</v>
      </c>
      <c r="I29" s="62" t="s">
        <v>779</v>
      </c>
      <c r="J29" s="62" t="s">
        <v>779</v>
      </c>
      <c r="K29" s="62" t="s">
        <v>779</v>
      </c>
      <c r="L29" s="64" t="s">
        <v>847</v>
      </c>
      <c r="M29" s="70" t="s">
        <v>821</v>
      </c>
    </row>
    <row r="30" spans="1:13" ht="56.25" customHeight="1" x14ac:dyDescent="0.25">
      <c r="A30" s="71" t="s">
        <v>861</v>
      </c>
      <c r="B30" s="61" t="s">
        <v>862</v>
      </c>
      <c r="C30" s="61" t="s">
        <v>863</v>
      </c>
      <c r="D30" s="40" t="s">
        <v>860</v>
      </c>
      <c r="E30" s="62">
        <v>10</v>
      </c>
      <c r="F30" s="32">
        <v>2018</v>
      </c>
      <c r="G30" s="62">
        <v>50</v>
      </c>
      <c r="H30" s="32">
        <v>2019</v>
      </c>
      <c r="I30" s="62">
        <v>55</v>
      </c>
      <c r="J30" s="62">
        <v>60</v>
      </c>
      <c r="K30" s="62">
        <v>65</v>
      </c>
      <c r="L30" s="65" t="s">
        <v>864</v>
      </c>
      <c r="M30" s="70" t="s">
        <v>821</v>
      </c>
    </row>
    <row r="31" spans="1:13" ht="54.75" customHeight="1" x14ac:dyDescent="0.25">
      <c r="A31" s="71" t="s">
        <v>865</v>
      </c>
      <c r="B31" s="61" t="s">
        <v>866</v>
      </c>
      <c r="C31" s="61" t="s">
        <v>867</v>
      </c>
      <c r="D31" s="40" t="s">
        <v>868</v>
      </c>
      <c r="E31" s="62">
        <v>80</v>
      </c>
      <c r="F31" s="32">
        <v>2018</v>
      </c>
      <c r="G31" s="62">
        <v>100</v>
      </c>
      <c r="H31" s="32">
        <v>2019</v>
      </c>
      <c r="I31" s="62">
        <v>100</v>
      </c>
      <c r="J31" s="62">
        <v>100</v>
      </c>
      <c r="K31" s="62">
        <v>100</v>
      </c>
      <c r="L31" s="65" t="s">
        <v>869</v>
      </c>
      <c r="M31" s="70"/>
    </row>
    <row r="32" spans="1:13" ht="63.75" x14ac:dyDescent="0.25">
      <c r="A32" s="56" t="s">
        <v>870</v>
      </c>
      <c r="B32" s="68" t="s">
        <v>871</v>
      </c>
      <c r="C32" s="57" t="s">
        <v>872</v>
      </c>
      <c r="D32" s="72" t="s">
        <v>873</v>
      </c>
      <c r="E32" s="73">
        <v>105054</v>
      </c>
      <c r="F32" s="32">
        <v>2017</v>
      </c>
      <c r="G32" s="73">
        <v>100000</v>
      </c>
      <c r="H32" s="32">
        <v>2019</v>
      </c>
      <c r="I32" s="74">
        <v>90000</v>
      </c>
      <c r="J32" s="74">
        <v>80000</v>
      </c>
      <c r="K32" s="74">
        <v>70000</v>
      </c>
      <c r="L32" s="58" t="s">
        <v>874</v>
      </c>
      <c r="M32" s="34" t="s">
        <v>821</v>
      </c>
    </row>
    <row r="33" spans="1:13" ht="16.5" x14ac:dyDescent="0.25">
      <c r="A33" s="329" t="s">
        <v>875</v>
      </c>
      <c r="B33" s="329"/>
      <c r="C33" s="329"/>
      <c r="D33" s="59"/>
      <c r="E33" s="36"/>
      <c r="F33" s="32"/>
      <c r="G33" s="36"/>
      <c r="H33" s="32"/>
      <c r="I33" s="36"/>
      <c r="J33" s="36"/>
      <c r="K33" s="36"/>
      <c r="L33" s="60"/>
      <c r="M33" s="38"/>
    </row>
    <row r="34" spans="1:13" ht="62.25" customHeight="1" x14ac:dyDescent="0.25">
      <c r="A34" s="46" t="s">
        <v>876</v>
      </c>
      <c r="B34" s="61" t="s">
        <v>877</v>
      </c>
      <c r="C34" s="61" t="s">
        <v>878</v>
      </c>
      <c r="D34" s="40" t="s">
        <v>879</v>
      </c>
      <c r="E34" s="62">
        <v>0</v>
      </c>
      <c r="F34" s="63">
        <v>2018</v>
      </c>
      <c r="G34" s="62">
        <v>0</v>
      </c>
      <c r="H34" s="32">
        <v>2019</v>
      </c>
      <c r="I34" s="62">
        <v>10</v>
      </c>
      <c r="J34" s="62">
        <v>20</v>
      </c>
      <c r="K34" s="62">
        <v>25</v>
      </c>
      <c r="L34" s="64" t="s">
        <v>880</v>
      </c>
      <c r="M34" s="70" t="s">
        <v>881</v>
      </c>
    </row>
    <row r="35" spans="1:13" ht="47.25" customHeight="1" x14ac:dyDescent="0.25">
      <c r="A35" s="46" t="s">
        <v>882</v>
      </c>
      <c r="B35" s="61" t="s">
        <v>883</v>
      </c>
      <c r="C35" s="61" t="s">
        <v>884</v>
      </c>
      <c r="D35" s="40" t="s">
        <v>885</v>
      </c>
      <c r="E35" s="62">
        <v>0</v>
      </c>
      <c r="F35" s="63">
        <v>2018</v>
      </c>
      <c r="G35" s="62">
        <v>0</v>
      </c>
      <c r="H35" s="32">
        <v>2019</v>
      </c>
      <c r="I35" s="54">
        <v>20</v>
      </c>
      <c r="J35" s="54">
        <v>35</v>
      </c>
      <c r="K35" s="54">
        <v>50</v>
      </c>
      <c r="L35" s="64" t="s">
        <v>874</v>
      </c>
      <c r="M35" s="70" t="s">
        <v>881</v>
      </c>
    </row>
    <row r="36" spans="1:13" ht="54" customHeight="1" x14ac:dyDescent="0.25">
      <c r="A36" s="46" t="s">
        <v>886</v>
      </c>
      <c r="B36" s="61" t="s">
        <v>887</v>
      </c>
      <c r="C36" s="61" t="s">
        <v>888</v>
      </c>
      <c r="D36" s="40" t="s">
        <v>885</v>
      </c>
      <c r="E36" s="54">
        <v>90.6</v>
      </c>
      <c r="F36" s="63">
        <v>2018</v>
      </c>
      <c r="G36" s="54">
        <v>91</v>
      </c>
      <c r="H36" s="32">
        <v>2019</v>
      </c>
      <c r="I36" s="54">
        <v>92</v>
      </c>
      <c r="J36" s="54">
        <v>95</v>
      </c>
      <c r="K36" s="54">
        <v>98</v>
      </c>
      <c r="L36" s="64" t="s">
        <v>889</v>
      </c>
      <c r="M36" s="70" t="s">
        <v>881</v>
      </c>
    </row>
    <row r="37" spans="1:13" ht="57" x14ac:dyDescent="0.25">
      <c r="A37" s="46" t="s">
        <v>890</v>
      </c>
      <c r="B37" s="61" t="s">
        <v>891</v>
      </c>
      <c r="C37" s="61" t="s">
        <v>892</v>
      </c>
      <c r="D37" s="40" t="s">
        <v>893</v>
      </c>
      <c r="E37" s="62" t="s">
        <v>779</v>
      </c>
      <c r="F37" s="63"/>
      <c r="G37" s="62" t="s">
        <v>779</v>
      </c>
      <c r="H37" s="32">
        <v>2019</v>
      </c>
      <c r="I37" s="62" t="s">
        <v>779</v>
      </c>
      <c r="J37" s="62" t="s">
        <v>779</v>
      </c>
      <c r="K37" s="62" t="s">
        <v>779</v>
      </c>
      <c r="L37" s="64" t="s">
        <v>874</v>
      </c>
      <c r="M37" s="70" t="s">
        <v>881</v>
      </c>
    </row>
    <row r="38" spans="1:13" ht="61.5" customHeight="1" x14ac:dyDescent="0.25">
      <c r="A38" s="46" t="s">
        <v>894</v>
      </c>
      <c r="B38" s="61" t="s">
        <v>895</v>
      </c>
      <c r="C38" s="61" t="s">
        <v>896</v>
      </c>
      <c r="D38" s="40" t="s">
        <v>885</v>
      </c>
      <c r="E38" s="62" t="s">
        <v>779</v>
      </c>
      <c r="F38" s="63"/>
      <c r="G38" s="62" t="s">
        <v>779</v>
      </c>
      <c r="H38" s="32">
        <v>2019</v>
      </c>
      <c r="I38" s="62" t="s">
        <v>779</v>
      </c>
      <c r="J38" s="62" t="s">
        <v>779</v>
      </c>
      <c r="K38" s="62" t="s">
        <v>779</v>
      </c>
      <c r="L38" s="64" t="s">
        <v>874</v>
      </c>
      <c r="M38" s="70" t="s">
        <v>881</v>
      </c>
    </row>
    <row r="39" spans="1:13" ht="75" x14ac:dyDescent="0.25">
      <c r="A39" s="56" t="s">
        <v>897</v>
      </c>
      <c r="B39" s="68" t="s">
        <v>898</v>
      </c>
      <c r="C39" s="57" t="s">
        <v>899</v>
      </c>
      <c r="D39" s="56" t="s">
        <v>900</v>
      </c>
      <c r="E39" s="31">
        <v>98.4</v>
      </c>
      <c r="F39" s="32">
        <v>2018</v>
      </c>
      <c r="G39" s="31">
        <v>98.21</v>
      </c>
      <c r="H39" s="32">
        <v>2019</v>
      </c>
      <c r="I39" s="31">
        <v>98.2</v>
      </c>
      <c r="J39" s="31">
        <v>98.3</v>
      </c>
      <c r="K39" s="31">
        <v>98.4</v>
      </c>
      <c r="L39" s="58" t="s">
        <v>901</v>
      </c>
      <c r="M39" s="34" t="s">
        <v>902</v>
      </c>
    </row>
    <row r="40" spans="1:13" ht="16.5" x14ac:dyDescent="0.25">
      <c r="A40" s="329" t="s">
        <v>903</v>
      </c>
      <c r="B40" s="329"/>
      <c r="C40" s="329"/>
      <c r="D40" s="59"/>
      <c r="E40" s="36"/>
      <c r="F40" s="32"/>
      <c r="G40" s="36"/>
      <c r="H40" s="32"/>
      <c r="I40" s="36"/>
      <c r="J40" s="36"/>
      <c r="K40" s="36"/>
      <c r="L40" s="60"/>
      <c r="M40" s="38"/>
    </row>
    <row r="41" spans="1:13" ht="42" customHeight="1" x14ac:dyDescent="0.25">
      <c r="A41" s="46" t="s">
        <v>904</v>
      </c>
      <c r="B41" s="61" t="s">
        <v>905</v>
      </c>
      <c r="C41" s="61" t="s">
        <v>906</v>
      </c>
      <c r="D41" s="40" t="s">
        <v>907</v>
      </c>
      <c r="E41" s="62">
        <v>42911.82</v>
      </c>
      <c r="F41" s="32">
        <v>2018</v>
      </c>
      <c r="G41" s="66">
        <v>45411</v>
      </c>
      <c r="H41" s="32">
        <v>2019</v>
      </c>
      <c r="I41" s="66">
        <v>47911</v>
      </c>
      <c r="J41" s="66">
        <v>50411</v>
      </c>
      <c r="K41" s="66">
        <v>52911</v>
      </c>
      <c r="L41" s="64" t="s">
        <v>908</v>
      </c>
      <c r="M41" s="70" t="s">
        <v>909</v>
      </c>
    </row>
    <row r="42" spans="1:13" ht="42.75" x14ac:dyDescent="0.25">
      <c r="A42" s="75" t="s">
        <v>910</v>
      </c>
      <c r="B42" s="61" t="s">
        <v>911</v>
      </c>
      <c r="C42" s="61" t="s">
        <v>912</v>
      </c>
      <c r="D42" s="40" t="s">
        <v>907</v>
      </c>
      <c r="E42" s="62">
        <v>2.8</v>
      </c>
      <c r="F42" s="32">
        <v>2018</v>
      </c>
      <c r="G42" s="66">
        <v>3.3</v>
      </c>
      <c r="H42" s="67">
        <v>2019</v>
      </c>
      <c r="I42" s="66">
        <v>3.9</v>
      </c>
      <c r="J42" s="66">
        <v>4.5</v>
      </c>
      <c r="K42" s="66">
        <v>5</v>
      </c>
      <c r="L42" s="64" t="s">
        <v>908</v>
      </c>
      <c r="M42" s="70" t="s">
        <v>812</v>
      </c>
    </row>
    <row r="43" spans="1:13" ht="57" x14ac:dyDescent="0.25">
      <c r="A43" s="75" t="s">
        <v>913</v>
      </c>
      <c r="B43" s="61" t="s">
        <v>914</v>
      </c>
      <c r="C43" s="61" t="s">
        <v>915</v>
      </c>
      <c r="D43" s="40" t="s">
        <v>916</v>
      </c>
      <c r="E43" s="62" t="s">
        <v>779</v>
      </c>
      <c r="F43" s="32">
        <v>2018</v>
      </c>
      <c r="G43" s="54">
        <v>60</v>
      </c>
      <c r="H43" s="32">
        <v>2019</v>
      </c>
      <c r="I43" s="54">
        <v>65</v>
      </c>
      <c r="J43" s="54">
        <v>70</v>
      </c>
      <c r="K43" s="54">
        <v>75</v>
      </c>
      <c r="L43" s="64" t="s">
        <v>901</v>
      </c>
      <c r="M43" s="70" t="s">
        <v>812</v>
      </c>
    </row>
    <row r="44" spans="1:13" ht="57" x14ac:dyDescent="0.25">
      <c r="A44" s="75" t="s">
        <v>917</v>
      </c>
      <c r="B44" s="61" t="s">
        <v>918</v>
      </c>
      <c r="C44" s="61" t="s">
        <v>919</v>
      </c>
      <c r="D44" s="40" t="s">
        <v>920</v>
      </c>
      <c r="E44" s="62">
        <v>30</v>
      </c>
      <c r="F44" s="32">
        <v>2018</v>
      </c>
      <c r="G44" s="62">
        <v>30</v>
      </c>
      <c r="H44" s="32">
        <v>2019</v>
      </c>
      <c r="I44" s="62">
        <v>45</v>
      </c>
      <c r="J44" s="62">
        <v>50</v>
      </c>
      <c r="K44" s="62">
        <v>55</v>
      </c>
      <c r="L44" s="64" t="s">
        <v>901</v>
      </c>
      <c r="M44" s="70" t="s">
        <v>812</v>
      </c>
    </row>
    <row r="45" spans="1:13" ht="42.75" x14ac:dyDescent="0.25">
      <c r="A45" s="75" t="s">
        <v>921</v>
      </c>
      <c r="B45" s="61" t="s">
        <v>922</v>
      </c>
      <c r="C45" s="61" t="s">
        <v>923</v>
      </c>
      <c r="D45" s="40" t="s">
        <v>920</v>
      </c>
      <c r="E45" s="62">
        <v>33</v>
      </c>
      <c r="F45" s="32">
        <v>2018</v>
      </c>
      <c r="G45" s="62">
        <v>35</v>
      </c>
      <c r="H45" s="32">
        <v>2019</v>
      </c>
      <c r="I45" s="62">
        <v>50</v>
      </c>
      <c r="J45" s="62">
        <v>60</v>
      </c>
      <c r="K45" s="62">
        <v>60</v>
      </c>
      <c r="L45" s="64" t="s">
        <v>901</v>
      </c>
      <c r="M45" s="70" t="s">
        <v>812</v>
      </c>
    </row>
    <row r="46" spans="1:13" ht="45" x14ac:dyDescent="0.25">
      <c r="A46" s="28" t="s">
        <v>1136</v>
      </c>
      <c r="B46" s="28" t="s">
        <v>925</v>
      </c>
      <c r="C46" s="57" t="s">
        <v>926</v>
      </c>
      <c r="D46" s="76"/>
      <c r="E46" s="31">
        <v>1569</v>
      </c>
      <c r="F46" s="32">
        <v>2016</v>
      </c>
      <c r="G46" s="31" t="s">
        <v>779</v>
      </c>
      <c r="H46" s="32">
        <v>2019</v>
      </c>
      <c r="I46" s="31" t="s">
        <v>779</v>
      </c>
      <c r="J46" s="31" t="s">
        <v>779</v>
      </c>
      <c r="K46" s="31" t="s">
        <v>779</v>
      </c>
      <c r="L46" s="58" t="s">
        <v>927</v>
      </c>
      <c r="M46" s="34" t="s">
        <v>928</v>
      </c>
    </row>
    <row r="47" spans="1:13" ht="16.5" x14ac:dyDescent="0.25">
      <c r="A47" s="329" t="s">
        <v>929</v>
      </c>
      <c r="B47" s="329"/>
      <c r="C47" s="329"/>
      <c r="D47" s="59"/>
      <c r="E47" s="36"/>
      <c r="F47" s="32"/>
      <c r="G47" s="36"/>
      <c r="H47" s="32"/>
      <c r="I47" s="36"/>
      <c r="J47" s="36"/>
      <c r="K47" s="36"/>
      <c r="L47" s="60"/>
      <c r="M47" s="38"/>
    </row>
    <row r="48" spans="1:13" ht="52.5" customHeight="1" x14ac:dyDescent="0.25">
      <c r="A48" s="46" t="s">
        <v>930</v>
      </c>
      <c r="B48" s="61" t="s">
        <v>931</v>
      </c>
      <c r="C48" s="61" t="s">
        <v>932</v>
      </c>
      <c r="D48" s="40" t="s">
        <v>933</v>
      </c>
      <c r="E48" s="54">
        <v>100</v>
      </c>
      <c r="F48" s="63">
        <v>2018</v>
      </c>
      <c r="G48" s="54">
        <v>100</v>
      </c>
      <c r="H48" s="32">
        <v>2019</v>
      </c>
      <c r="I48" s="54">
        <v>100</v>
      </c>
      <c r="J48" s="54">
        <v>100</v>
      </c>
      <c r="K48" s="54">
        <v>100</v>
      </c>
      <c r="L48" s="64" t="s">
        <v>927</v>
      </c>
      <c r="M48" s="70" t="s">
        <v>928</v>
      </c>
    </row>
    <row r="49" spans="1:13" ht="42.75" x14ac:dyDescent="0.25">
      <c r="A49" s="46" t="s">
        <v>934</v>
      </c>
      <c r="B49" s="61" t="s">
        <v>935</v>
      </c>
      <c r="C49" s="61" t="s">
        <v>936</v>
      </c>
      <c r="D49" s="40" t="s">
        <v>933</v>
      </c>
      <c r="E49" s="62" t="s">
        <v>779</v>
      </c>
      <c r="F49" s="63"/>
      <c r="G49" s="54">
        <v>2</v>
      </c>
      <c r="H49" s="32">
        <v>2019</v>
      </c>
      <c r="I49" s="54">
        <v>4</v>
      </c>
      <c r="J49" s="54">
        <v>5</v>
      </c>
      <c r="K49" s="54">
        <v>6</v>
      </c>
      <c r="L49" s="64" t="s">
        <v>927</v>
      </c>
      <c r="M49" s="70" t="s">
        <v>928</v>
      </c>
    </row>
    <row r="50" spans="1:13" ht="42.75" x14ac:dyDescent="0.25">
      <c r="A50" s="46" t="s">
        <v>937</v>
      </c>
      <c r="B50" s="77" t="s">
        <v>938</v>
      </c>
      <c r="C50" s="78" t="s">
        <v>939</v>
      </c>
      <c r="D50" s="40" t="s">
        <v>933</v>
      </c>
      <c r="E50" s="79" t="s">
        <v>779</v>
      </c>
      <c r="F50" s="63"/>
      <c r="G50" s="79" t="s">
        <v>779</v>
      </c>
      <c r="H50" s="32">
        <v>2019</v>
      </c>
      <c r="I50" s="79" t="s">
        <v>779</v>
      </c>
      <c r="J50" s="79" t="s">
        <v>779</v>
      </c>
      <c r="K50" s="79" t="s">
        <v>779</v>
      </c>
      <c r="L50" s="64" t="s">
        <v>927</v>
      </c>
      <c r="M50" s="70" t="s">
        <v>812</v>
      </c>
    </row>
    <row r="51" spans="1:13" ht="57" x14ac:dyDescent="0.25">
      <c r="A51" s="46" t="s">
        <v>940</v>
      </c>
      <c r="B51" s="61" t="s">
        <v>941</v>
      </c>
      <c r="C51" s="61" t="s">
        <v>942</v>
      </c>
      <c r="D51" s="40" t="s">
        <v>933</v>
      </c>
      <c r="E51" s="79" t="s">
        <v>779</v>
      </c>
      <c r="F51" s="63"/>
      <c r="G51" s="79" t="s">
        <v>779</v>
      </c>
      <c r="H51" s="32">
        <v>2019</v>
      </c>
      <c r="I51" s="79" t="s">
        <v>779</v>
      </c>
      <c r="J51" s="79" t="s">
        <v>779</v>
      </c>
      <c r="K51" s="79" t="s">
        <v>779</v>
      </c>
      <c r="L51" s="64" t="s">
        <v>927</v>
      </c>
      <c r="M51" s="70" t="s">
        <v>812</v>
      </c>
    </row>
    <row r="52" spans="1:13" ht="42.75" x14ac:dyDescent="0.25">
      <c r="A52" s="46" t="s">
        <v>943</v>
      </c>
      <c r="B52" s="80" t="s">
        <v>944</v>
      </c>
      <c r="C52" s="61" t="s">
        <v>945</v>
      </c>
      <c r="D52" s="40" t="s">
        <v>933</v>
      </c>
      <c r="E52" s="62" t="s">
        <v>779</v>
      </c>
      <c r="F52" s="63"/>
      <c r="G52" s="54">
        <v>100</v>
      </c>
      <c r="H52" s="32">
        <v>2019</v>
      </c>
      <c r="I52" s="54">
        <v>100</v>
      </c>
      <c r="J52" s="54">
        <v>100</v>
      </c>
      <c r="K52" s="54">
        <v>100</v>
      </c>
      <c r="L52" s="64" t="s">
        <v>927</v>
      </c>
      <c r="M52" s="70" t="s">
        <v>812</v>
      </c>
    </row>
    <row r="53" spans="1:13" ht="57" x14ac:dyDescent="0.25">
      <c r="A53" s="46" t="s">
        <v>946</v>
      </c>
      <c r="B53" s="61" t="s">
        <v>947</v>
      </c>
      <c r="C53" s="61" t="s">
        <v>948</v>
      </c>
      <c r="D53" s="40" t="s">
        <v>933</v>
      </c>
      <c r="E53" s="79" t="s">
        <v>779</v>
      </c>
      <c r="F53" s="63"/>
      <c r="G53" s="79" t="s">
        <v>779</v>
      </c>
      <c r="H53" s="32">
        <v>2019</v>
      </c>
      <c r="I53" s="79" t="s">
        <v>779</v>
      </c>
      <c r="J53" s="79" t="s">
        <v>779</v>
      </c>
      <c r="K53" s="79" t="s">
        <v>779</v>
      </c>
      <c r="L53" s="64" t="s">
        <v>927</v>
      </c>
      <c r="M53" s="70" t="s">
        <v>812</v>
      </c>
    </row>
    <row r="54" spans="1:13" ht="60" x14ac:dyDescent="0.25">
      <c r="A54" s="317" t="s">
        <v>924</v>
      </c>
      <c r="B54" s="319" t="s">
        <v>949</v>
      </c>
      <c r="C54" s="81" t="s">
        <v>950</v>
      </c>
      <c r="D54" s="72" t="s">
        <v>951</v>
      </c>
      <c r="E54" s="31">
        <v>59</v>
      </c>
      <c r="F54" s="32">
        <v>2016</v>
      </c>
      <c r="G54" s="31">
        <v>60</v>
      </c>
      <c r="H54" s="32">
        <v>2019</v>
      </c>
      <c r="I54" s="31">
        <v>62</v>
      </c>
      <c r="J54" s="31">
        <v>64</v>
      </c>
      <c r="K54" s="31">
        <v>66</v>
      </c>
      <c r="L54" s="58" t="s">
        <v>952</v>
      </c>
      <c r="M54" s="34" t="s">
        <v>953</v>
      </c>
    </row>
    <row r="55" spans="1:13" ht="60" x14ac:dyDescent="0.25">
      <c r="A55" s="318"/>
      <c r="B55" s="320"/>
      <c r="C55" s="81" t="s">
        <v>954</v>
      </c>
      <c r="D55" s="72" t="s">
        <v>951</v>
      </c>
      <c r="E55" s="31">
        <v>39</v>
      </c>
      <c r="F55" s="32">
        <v>2016</v>
      </c>
      <c r="G55" s="31">
        <v>40</v>
      </c>
      <c r="H55" s="32">
        <v>2019</v>
      </c>
      <c r="I55" s="31">
        <v>42</v>
      </c>
      <c r="J55" s="31">
        <v>44</v>
      </c>
      <c r="K55" s="31">
        <v>46</v>
      </c>
      <c r="L55" s="58" t="s">
        <v>952</v>
      </c>
      <c r="M55" s="34" t="s">
        <v>955</v>
      </c>
    </row>
    <row r="56" spans="1:13" ht="16.5" x14ac:dyDescent="0.25">
      <c r="A56" s="329" t="s">
        <v>956</v>
      </c>
      <c r="B56" s="329"/>
      <c r="C56" s="329"/>
      <c r="D56" s="59"/>
      <c r="E56" s="36"/>
      <c r="F56" s="32"/>
      <c r="G56" s="36"/>
      <c r="H56" s="32"/>
      <c r="I56" s="36"/>
      <c r="J56" s="36"/>
      <c r="K56" s="36"/>
      <c r="L56" s="60"/>
      <c r="M56" s="38"/>
    </row>
    <row r="57" spans="1:13" ht="63.75" x14ac:dyDescent="0.25">
      <c r="A57" s="324" t="s">
        <v>957</v>
      </c>
      <c r="B57" s="330" t="s">
        <v>958</v>
      </c>
      <c r="C57" s="61" t="s">
        <v>959</v>
      </c>
      <c r="D57" s="40" t="s">
        <v>960</v>
      </c>
      <c r="E57" s="62" t="s">
        <v>779</v>
      </c>
      <c r="F57" s="32"/>
      <c r="G57" s="62" t="s">
        <v>779</v>
      </c>
      <c r="H57" s="32">
        <v>2019</v>
      </c>
      <c r="I57" s="62" t="s">
        <v>779</v>
      </c>
      <c r="J57" s="62" t="s">
        <v>779</v>
      </c>
      <c r="K57" s="62" t="s">
        <v>779</v>
      </c>
      <c r="L57" s="64" t="s">
        <v>952</v>
      </c>
      <c r="M57" s="70" t="s">
        <v>955</v>
      </c>
    </row>
    <row r="58" spans="1:13" ht="76.5" x14ac:dyDescent="0.25">
      <c r="A58" s="325"/>
      <c r="B58" s="331"/>
      <c r="C58" s="61" t="s">
        <v>961</v>
      </c>
      <c r="D58" s="40" t="s">
        <v>962</v>
      </c>
      <c r="E58" s="62">
        <v>54.5</v>
      </c>
      <c r="F58" s="32">
        <v>2018</v>
      </c>
      <c r="G58" s="62">
        <v>55</v>
      </c>
      <c r="H58" s="32">
        <v>2019</v>
      </c>
      <c r="I58" s="62">
        <v>58</v>
      </c>
      <c r="J58" s="62">
        <v>61</v>
      </c>
      <c r="K58" s="62">
        <v>65</v>
      </c>
      <c r="L58" s="64" t="s">
        <v>952</v>
      </c>
      <c r="M58" s="70" t="s">
        <v>955</v>
      </c>
    </row>
    <row r="59" spans="1:13" ht="63.75" x14ac:dyDescent="0.25">
      <c r="A59" s="82" t="s">
        <v>963</v>
      </c>
      <c r="B59" s="77" t="s">
        <v>964</v>
      </c>
      <c r="C59" s="83" t="s">
        <v>965</v>
      </c>
      <c r="D59" s="40" t="s">
        <v>960</v>
      </c>
      <c r="E59" s="62" t="s">
        <v>779</v>
      </c>
      <c r="F59" s="32"/>
      <c r="G59" s="54" t="s">
        <v>779</v>
      </c>
      <c r="H59" s="32">
        <v>2019</v>
      </c>
      <c r="I59" s="62" t="s">
        <v>779</v>
      </c>
      <c r="J59" s="62" t="s">
        <v>779</v>
      </c>
      <c r="K59" s="62" t="s">
        <v>779</v>
      </c>
      <c r="L59" s="64" t="s">
        <v>952</v>
      </c>
      <c r="M59" s="70" t="s">
        <v>812</v>
      </c>
    </row>
    <row r="60" spans="1:13" ht="47.25" customHeight="1" x14ac:dyDescent="0.25">
      <c r="A60" s="75" t="s">
        <v>966</v>
      </c>
      <c r="B60" s="61" t="s">
        <v>967</v>
      </c>
      <c r="C60" s="61" t="s">
        <v>968</v>
      </c>
      <c r="D60" s="40" t="s">
        <v>960</v>
      </c>
      <c r="E60" s="62" t="s">
        <v>779</v>
      </c>
      <c r="F60" s="32"/>
      <c r="G60" s="62">
        <v>3000</v>
      </c>
      <c r="H60" s="32">
        <v>2019</v>
      </c>
      <c r="I60" s="62">
        <v>3500</v>
      </c>
      <c r="J60" s="62">
        <v>3500</v>
      </c>
      <c r="K60" s="62">
        <v>3500</v>
      </c>
      <c r="L60" s="64" t="s">
        <v>952</v>
      </c>
      <c r="M60" s="70" t="s">
        <v>812</v>
      </c>
    </row>
    <row r="61" spans="1:13" ht="51" x14ac:dyDescent="0.25">
      <c r="A61" s="56" t="s">
        <v>969</v>
      </c>
      <c r="B61" s="57" t="s">
        <v>970</v>
      </c>
      <c r="C61" s="81" t="s">
        <v>971</v>
      </c>
      <c r="D61" s="72" t="s">
        <v>972</v>
      </c>
      <c r="E61" s="31" t="s">
        <v>779</v>
      </c>
      <c r="F61" s="32"/>
      <c r="G61" s="31">
        <v>6000</v>
      </c>
      <c r="H61" s="32">
        <v>2019</v>
      </c>
      <c r="I61" s="31">
        <v>8550</v>
      </c>
      <c r="J61" s="31">
        <v>10180</v>
      </c>
      <c r="K61" s="31">
        <v>11800</v>
      </c>
      <c r="L61" s="58" t="s">
        <v>973</v>
      </c>
      <c r="M61" s="34"/>
    </row>
    <row r="62" spans="1:13" ht="16.5" x14ac:dyDescent="0.25">
      <c r="A62" s="329" t="s">
        <v>974</v>
      </c>
      <c r="B62" s="329"/>
      <c r="C62" s="329"/>
      <c r="D62" s="59"/>
      <c r="E62" s="36"/>
      <c r="F62" s="32"/>
      <c r="G62" s="36"/>
      <c r="H62" s="32"/>
      <c r="I62" s="36"/>
      <c r="J62" s="36"/>
      <c r="K62" s="36"/>
      <c r="L62" s="60"/>
      <c r="M62" s="38"/>
    </row>
    <row r="63" spans="1:13" ht="63.75" x14ac:dyDescent="0.25">
      <c r="A63" s="46" t="s">
        <v>975</v>
      </c>
      <c r="B63" s="83" t="s">
        <v>976</v>
      </c>
      <c r="C63" s="83" t="s">
        <v>977</v>
      </c>
      <c r="D63" s="40" t="s">
        <v>960</v>
      </c>
      <c r="E63" s="62">
        <v>2</v>
      </c>
      <c r="F63" s="32">
        <v>2016</v>
      </c>
      <c r="G63" s="62">
        <v>4</v>
      </c>
      <c r="H63" s="32">
        <v>2019</v>
      </c>
      <c r="I63" s="62">
        <v>4</v>
      </c>
      <c r="J63" s="62">
        <v>5</v>
      </c>
      <c r="K63" s="62">
        <v>5</v>
      </c>
      <c r="L63" s="64" t="s">
        <v>978</v>
      </c>
      <c r="M63" s="70" t="s">
        <v>979</v>
      </c>
    </row>
    <row r="64" spans="1:13" ht="63.75" x14ac:dyDescent="0.25">
      <c r="A64" s="46" t="s">
        <v>980</v>
      </c>
      <c r="B64" s="61" t="s">
        <v>981</v>
      </c>
      <c r="C64" s="61" t="s">
        <v>982</v>
      </c>
      <c r="D64" s="40" t="s">
        <v>960</v>
      </c>
      <c r="E64" s="62">
        <v>600</v>
      </c>
      <c r="F64" s="32">
        <v>2016</v>
      </c>
      <c r="G64" s="62">
        <v>1000</v>
      </c>
      <c r="H64" s="32">
        <v>2019</v>
      </c>
      <c r="I64" s="62">
        <v>1500</v>
      </c>
      <c r="J64" s="62">
        <v>2000</v>
      </c>
      <c r="K64" s="62">
        <v>3000</v>
      </c>
      <c r="L64" s="64" t="s">
        <v>978</v>
      </c>
      <c r="M64" s="70" t="s">
        <v>979</v>
      </c>
    </row>
    <row r="65" spans="1:13" ht="71.25" x14ac:dyDescent="0.25">
      <c r="A65" s="46" t="s">
        <v>983</v>
      </c>
      <c r="B65" s="61" t="s">
        <v>984</v>
      </c>
      <c r="C65" s="61" t="s">
        <v>985</v>
      </c>
      <c r="D65" s="40" t="s">
        <v>986</v>
      </c>
      <c r="E65" s="62" t="s">
        <v>779</v>
      </c>
      <c r="F65" s="32"/>
      <c r="G65" s="62" t="s">
        <v>779</v>
      </c>
      <c r="H65" s="32">
        <v>2019</v>
      </c>
      <c r="I65" s="62" t="s">
        <v>779</v>
      </c>
      <c r="J65" s="62" t="s">
        <v>779</v>
      </c>
      <c r="K65" s="62" t="s">
        <v>779</v>
      </c>
      <c r="L65" s="84" t="s">
        <v>987</v>
      </c>
      <c r="M65" s="70" t="s">
        <v>979</v>
      </c>
    </row>
    <row r="66" spans="1:13" ht="85.5" x14ac:dyDescent="0.25">
      <c r="A66" s="75" t="s">
        <v>988</v>
      </c>
      <c r="B66" s="61" t="s">
        <v>989</v>
      </c>
      <c r="C66" s="61" t="s">
        <v>990</v>
      </c>
      <c r="D66" s="40" t="s">
        <v>991</v>
      </c>
      <c r="E66" s="62" t="s">
        <v>779</v>
      </c>
      <c r="F66" s="32"/>
      <c r="G66" s="62">
        <v>2</v>
      </c>
      <c r="H66" s="32">
        <v>2019</v>
      </c>
      <c r="I66" s="62">
        <v>6</v>
      </c>
      <c r="J66" s="62">
        <v>6</v>
      </c>
      <c r="K66" s="62">
        <v>6</v>
      </c>
      <c r="L66" s="64" t="s">
        <v>992</v>
      </c>
      <c r="M66" s="85" t="s">
        <v>993</v>
      </c>
    </row>
    <row r="67" spans="1:13" ht="51" x14ac:dyDescent="0.25">
      <c r="A67" s="46" t="s">
        <v>994</v>
      </c>
      <c r="B67" s="61" t="s">
        <v>995</v>
      </c>
      <c r="C67" s="61" t="s">
        <v>996</v>
      </c>
      <c r="D67" s="40" t="s">
        <v>997</v>
      </c>
      <c r="E67" s="62">
        <v>0</v>
      </c>
      <c r="F67" s="32">
        <v>2018</v>
      </c>
      <c r="G67" s="62" t="s">
        <v>779</v>
      </c>
      <c r="H67" s="32">
        <v>2019</v>
      </c>
      <c r="I67" s="62" t="s">
        <v>779</v>
      </c>
      <c r="J67" s="62" t="s">
        <v>779</v>
      </c>
      <c r="K67" s="62" t="s">
        <v>779</v>
      </c>
      <c r="L67" s="84" t="s">
        <v>998</v>
      </c>
      <c r="M67" s="70" t="s">
        <v>999</v>
      </c>
    </row>
    <row r="68" spans="1:13" ht="57" x14ac:dyDescent="0.25">
      <c r="A68" s="46" t="s">
        <v>1000</v>
      </c>
      <c r="B68" s="61" t="s">
        <v>1001</v>
      </c>
      <c r="C68" s="61" t="s">
        <v>1002</v>
      </c>
      <c r="D68" s="40" t="s">
        <v>997</v>
      </c>
      <c r="E68" s="62">
        <v>0</v>
      </c>
      <c r="F68" s="32">
        <v>2018</v>
      </c>
      <c r="G68" s="62" t="s">
        <v>779</v>
      </c>
      <c r="H68" s="32">
        <v>2019</v>
      </c>
      <c r="I68" s="62" t="s">
        <v>779</v>
      </c>
      <c r="J68" s="62" t="s">
        <v>779</v>
      </c>
      <c r="K68" s="62" t="s">
        <v>779</v>
      </c>
      <c r="L68" s="84" t="s">
        <v>998</v>
      </c>
      <c r="M68" s="70" t="s">
        <v>999</v>
      </c>
    </row>
    <row r="69" spans="1:13" ht="57" x14ac:dyDescent="0.25">
      <c r="A69" s="75" t="s">
        <v>1003</v>
      </c>
      <c r="B69" s="61" t="s">
        <v>1004</v>
      </c>
      <c r="C69" s="61" t="s">
        <v>1005</v>
      </c>
      <c r="D69" s="86" t="s">
        <v>1006</v>
      </c>
      <c r="E69" s="66">
        <v>70.900000000000006</v>
      </c>
      <c r="F69" s="67">
        <v>2018</v>
      </c>
      <c r="G69" s="66">
        <v>70.900000000000006</v>
      </c>
      <c r="H69" s="67">
        <v>2019</v>
      </c>
      <c r="I69" s="66">
        <v>72</v>
      </c>
      <c r="J69" s="66">
        <v>74</v>
      </c>
      <c r="K69" s="66">
        <v>76</v>
      </c>
      <c r="L69" s="84" t="s">
        <v>1007</v>
      </c>
      <c r="M69" s="70" t="s">
        <v>821</v>
      </c>
    </row>
    <row r="70" spans="1:13" ht="63.75" x14ac:dyDescent="0.25">
      <c r="A70" s="56" t="s">
        <v>1008</v>
      </c>
      <c r="B70" s="57" t="s">
        <v>1009</v>
      </c>
      <c r="C70" s="57" t="s">
        <v>1010</v>
      </c>
      <c r="D70" s="72" t="s">
        <v>1011</v>
      </c>
      <c r="E70" s="31">
        <v>12</v>
      </c>
      <c r="F70" s="32">
        <v>2018</v>
      </c>
      <c r="G70" s="31">
        <v>50</v>
      </c>
      <c r="H70" s="32">
        <v>2019</v>
      </c>
      <c r="I70" s="31">
        <v>100</v>
      </c>
      <c r="J70" s="31">
        <v>150</v>
      </c>
      <c r="K70" s="31">
        <v>200</v>
      </c>
      <c r="L70" s="58" t="s">
        <v>820</v>
      </c>
      <c r="M70" s="34" t="s">
        <v>821</v>
      </c>
    </row>
    <row r="71" spans="1:13" ht="16.5" x14ac:dyDescent="0.25">
      <c r="A71" s="329" t="s">
        <v>1012</v>
      </c>
      <c r="B71" s="329"/>
      <c r="C71" s="329"/>
      <c r="D71" s="59"/>
      <c r="E71" s="36"/>
      <c r="F71" s="32"/>
      <c r="G71" s="36"/>
      <c r="H71" s="32"/>
      <c r="I71" s="36"/>
      <c r="J71" s="36"/>
      <c r="K71" s="36"/>
      <c r="L71" s="60"/>
      <c r="M71" s="38"/>
    </row>
    <row r="72" spans="1:13" ht="63.75" x14ac:dyDescent="0.25">
      <c r="A72" s="87" t="s">
        <v>1013</v>
      </c>
      <c r="B72" s="61" t="s">
        <v>1014</v>
      </c>
      <c r="C72" s="61" t="s">
        <v>1015</v>
      </c>
      <c r="D72" s="40" t="s">
        <v>1011</v>
      </c>
      <c r="E72" s="62">
        <v>1</v>
      </c>
      <c r="F72" s="32">
        <v>2018</v>
      </c>
      <c r="G72" s="62">
        <v>2</v>
      </c>
      <c r="H72" s="32">
        <v>2019</v>
      </c>
      <c r="I72" s="62">
        <v>2</v>
      </c>
      <c r="J72" s="62">
        <v>2</v>
      </c>
      <c r="K72" s="62">
        <v>2</v>
      </c>
      <c r="L72" s="64" t="s">
        <v>820</v>
      </c>
      <c r="M72" s="70" t="s">
        <v>821</v>
      </c>
    </row>
    <row r="73" spans="1:13" ht="63.75" x14ac:dyDescent="0.25">
      <c r="A73" s="87" t="s">
        <v>1016</v>
      </c>
      <c r="B73" s="61" t="s">
        <v>1017</v>
      </c>
      <c r="C73" s="61" t="s">
        <v>1018</v>
      </c>
      <c r="D73" s="40" t="s">
        <v>1011</v>
      </c>
      <c r="E73" s="62">
        <v>12</v>
      </c>
      <c r="F73" s="32">
        <v>2018</v>
      </c>
      <c r="G73" s="62">
        <v>30</v>
      </c>
      <c r="H73" s="32">
        <v>2019</v>
      </c>
      <c r="I73" s="62">
        <v>50</v>
      </c>
      <c r="J73" s="62">
        <v>75</v>
      </c>
      <c r="K73" s="62">
        <v>100</v>
      </c>
      <c r="L73" s="64" t="s">
        <v>820</v>
      </c>
      <c r="M73" s="70" t="s">
        <v>821</v>
      </c>
    </row>
    <row r="74" spans="1:13" s="90" customFormat="1" ht="63.75" x14ac:dyDescent="0.25">
      <c r="A74" s="87" t="s">
        <v>1019</v>
      </c>
      <c r="B74" s="88" t="s">
        <v>1020</v>
      </c>
      <c r="C74" s="89" t="s">
        <v>1021</v>
      </c>
      <c r="D74" s="40" t="s">
        <v>1011</v>
      </c>
      <c r="E74" s="79" t="s">
        <v>779</v>
      </c>
      <c r="F74" s="32"/>
      <c r="G74" s="79">
        <v>0</v>
      </c>
      <c r="H74" s="32">
        <v>2019</v>
      </c>
      <c r="I74" s="79">
        <v>75</v>
      </c>
      <c r="J74" s="79">
        <v>100</v>
      </c>
      <c r="K74" s="79">
        <v>100</v>
      </c>
      <c r="L74" s="64" t="s">
        <v>820</v>
      </c>
      <c r="M74" s="70" t="s">
        <v>821</v>
      </c>
    </row>
    <row r="75" spans="1:13" ht="60" x14ac:dyDescent="0.25">
      <c r="A75" s="28" t="s">
        <v>1022</v>
      </c>
      <c r="B75" s="28" t="s">
        <v>1023</v>
      </c>
      <c r="C75" s="81" t="s">
        <v>1024</v>
      </c>
      <c r="D75" s="56" t="s">
        <v>1025</v>
      </c>
      <c r="E75" s="31" t="s">
        <v>779</v>
      </c>
      <c r="F75" s="32"/>
      <c r="G75" s="31">
        <v>45</v>
      </c>
      <c r="H75" s="32">
        <v>2019</v>
      </c>
      <c r="I75" s="31">
        <v>40</v>
      </c>
      <c r="J75" s="31">
        <v>35</v>
      </c>
      <c r="K75" s="31">
        <v>30</v>
      </c>
      <c r="L75" s="58" t="s">
        <v>1026</v>
      </c>
      <c r="M75" s="34" t="s">
        <v>1027</v>
      </c>
    </row>
    <row r="76" spans="1:13" ht="16.5" x14ac:dyDescent="0.25">
      <c r="A76" s="329" t="s">
        <v>1028</v>
      </c>
      <c r="B76" s="329"/>
      <c r="C76" s="329"/>
      <c r="D76" s="59"/>
      <c r="E76" s="36"/>
      <c r="F76" s="32"/>
      <c r="G76" s="36"/>
      <c r="H76" s="32"/>
      <c r="I76" s="36"/>
      <c r="J76" s="36"/>
      <c r="K76" s="36"/>
      <c r="L76" s="60"/>
      <c r="M76" s="38"/>
    </row>
    <row r="77" spans="1:13" ht="57.75" customHeight="1" x14ac:dyDescent="0.25">
      <c r="A77" s="91" t="s">
        <v>1029</v>
      </c>
      <c r="B77" s="80" t="s">
        <v>1030</v>
      </c>
      <c r="C77" s="83" t="s">
        <v>1031</v>
      </c>
      <c r="D77" s="40" t="s">
        <v>1032</v>
      </c>
      <c r="E77" s="62" t="s">
        <v>779</v>
      </c>
      <c r="F77" s="63"/>
      <c r="G77" s="62" t="s">
        <v>779</v>
      </c>
      <c r="H77" s="32">
        <v>2019</v>
      </c>
      <c r="I77" s="62" t="s">
        <v>779</v>
      </c>
      <c r="J77" s="62" t="s">
        <v>779</v>
      </c>
      <c r="K77" s="62" t="s">
        <v>779</v>
      </c>
      <c r="L77" s="64" t="s">
        <v>1026</v>
      </c>
      <c r="M77" s="70" t="s">
        <v>1033</v>
      </c>
    </row>
    <row r="78" spans="1:13" ht="38.25" x14ac:dyDescent="0.25">
      <c r="A78" s="92" t="s">
        <v>1034</v>
      </c>
      <c r="B78" s="77" t="s">
        <v>1035</v>
      </c>
      <c r="C78" s="61" t="s">
        <v>1036</v>
      </c>
      <c r="D78" s="40" t="s">
        <v>1032</v>
      </c>
      <c r="E78" s="62" t="s">
        <v>779</v>
      </c>
      <c r="F78" s="63"/>
      <c r="G78" s="62" t="s">
        <v>779</v>
      </c>
      <c r="H78" s="32">
        <v>2019</v>
      </c>
      <c r="I78" s="62" t="s">
        <v>779</v>
      </c>
      <c r="J78" s="62" t="s">
        <v>779</v>
      </c>
      <c r="K78" s="62" t="s">
        <v>779</v>
      </c>
      <c r="L78" s="64" t="s">
        <v>1026</v>
      </c>
      <c r="M78" s="70" t="s">
        <v>821</v>
      </c>
    </row>
    <row r="79" spans="1:13" ht="42.75" x14ac:dyDescent="0.25">
      <c r="A79" s="69" t="s">
        <v>1037</v>
      </c>
      <c r="B79" s="77" t="s">
        <v>1038</v>
      </c>
      <c r="C79" s="61" t="s">
        <v>1039</v>
      </c>
      <c r="D79" s="40" t="s">
        <v>1040</v>
      </c>
      <c r="E79" s="62" t="s">
        <v>779</v>
      </c>
      <c r="F79" s="63"/>
      <c r="G79" s="62" t="s">
        <v>779</v>
      </c>
      <c r="H79" s="32">
        <v>2020</v>
      </c>
      <c r="I79" s="62" t="s">
        <v>779</v>
      </c>
      <c r="J79" s="62" t="s">
        <v>779</v>
      </c>
      <c r="K79" s="62" t="s">
        <v>779</v>
      </c>
      <c r="L79" s="84" t="s">
        <v>1041</v>
      </c>
      <c r="M79" s="70" t="s">
        <v>821</v>
      </c>
    </row>
    <row r="80" spans="1:13" ht="42.75" x14ac:dyDescent="0.25">
      <c r="A80" s="69" t="s">
        <v>1042</v>
      </c>
      <c r="B80" s="80" t="s">
        <v>1043</v>
      </c>
      <c r="C80" s="61" t="s">
        <v>1044</v>
      </c>
      <c r="D80" s="40" t="s">
        <v>1040</v>
      </c>
      <c r="E80" s="62" t="s">
        <v>779</v>
      </c>
      <c r="F80" s="63"/>
      <c r="G80" s="62" t="s">
        <v>779</v>
      </c>
      <c r="H80" s="32">
        <v>2021</v>
      </c>
      <c r="I80" s="62" t="s">
        <v>779</v>
      </c>
      <c r="J80" s="62" t="s">
        <v>779</v>
      </c>
      <c r="K80" s="62" t="s">
        <v>779</v>
      </c>
      <c r="L80" s="84" t="s">
        <v>1041</v>
      </c>
      <c r="M80" s="70" t="s">
        <v>821</v>
      </c>
    </row>
    <row r="81" spans="1:13" ht="55.5" customHeight="1" x14ac:dyDescent="0.25">
      <c r="A81" s="56" t="s">
        <v>1045</v>
      </c>
      <c r="B81" s="57" t="s">
        <v>1046</v>
      </c>
      <c r="C81" s="57" t="s">
        <v>1047</v>
      </c>
      <c r="D81" s="72" t="s">
        <v>1048</v>
      </c>
      <c r="E81" s="31" t="s">
        <v>779</v>
      </c>
      <c r="F81" s="32"/>
      <c r="G81" s="31">
        <v>65</v>
      </c>
      <c r="H81" s="32">
        <v>2019</v>
      </c>
      <c r="I81" s="31">
        <v>70</v>
      </c>
      <c r="J81" s="31">
        <v>75</v>
      </c>
      <c r="K81" s="31">
        <v>80</v>
      </c>
      <c r="L81" s="58" t="s">
        <v>1049</v>
      </c>
      <c r="M81" s="34" t="s">
        <v>821</v>
      </c>
    </row>
    <row r="82" spans="1:13" ht="16.5" x14ac:dyDescent="0.25">
      <c r="A82" s="329" t="s">
        <v>1050</v>
      </c>
      <c r="B82" s="329"/>
      <c r="C82" s="329"/>
      <c r="D82" s="59"/>
      <c r="E82" s="36"/>
      <c r="F82" s="32"/>
      <c r="G82" s="36"/>
      <c r="H82" s="32"/>
      <c r="I82" s="36"/>
      <c r="J82" s="36"/>
      <c r="K82" s="36"/>
      <c r="L82" s="60"/>
      <c r="M82" s="38"/>
    </row>
    <row r="83" spans="1:13" ht="48.75" customHeight="1" x14ac:dyDescent="0.25">
      <c r="A83" s="46" t="s">
        <v>1051</v>
      </c>
      <c r="B83" s="61" t="s">
        <v>1052</v>
      </c>
      <c r="C83" s="61" t="s">
        <v>1053</v>
      </c>
      <c r="D83" s="40" t="s">
        <v>1054</v>
      </c>
      <c r="E83" s="62" t="s">
        <v>779</v>
      </c>
      <c r="F83" s="32"/>
      <c r="G83" s="62">
        <v>60</v>
      </c>
      <c r="H83" s="32">
        <v>2019</v>
      </c>
      <c r="I83" s="62">
        <v>65</v>
      </c>
      <c r="J83" s="62">
        <v>70</v>
      </c>
      <c r="K83" s="62">
        <v>75</v>
      </c>
      <c r="L83" s="64" t="s">
        <v>1055</v>
      </c>
      <c r="M83" s="70" t="s">
        <v>821</v>
      </c>
    </row>
    <row r="84" spans="1:13" ht="63.75" x14ac:dyDescent="0.25">
      <c r="A84" s="46" t="s">
        <v>1056</v>
      </c>
      <c r="B84" s="61" t="s">
        <v>1057</v>
      </c>
      <c r="C84" s="61" t="s">
        <v>1058</v>
      </c>
      <c r="D84" s="40" t="s">
        <v>1059</v>
      </c>
      <c r="E84" s="62">
        <v>2</v>
      </c>
      <c r="F84" s="32">
        <v>2018</v>
      </c>
      <c r="G84" s="62">
        <v>6</v>
      </c>
      <c r="H84" s="32">
        <v>2019</v>
      </c>
      <c r="I84" s="62">
        <v>8</v>
      </c>
      <c r="J84" s="62">
        <v>8</v>
      </c>
      <c r="K84" s="62">
        <v>8</v>
      </c>
      <c r="L84" s="64" t="s">
        <v>1060</v>
      </c>
      <c r="M84" s="70" t="s">
        <v>821</v>
      </c>
    </row>
    <row r="85" spans="1:13" ht="42.75" x14ac:dyDescent="0.25">
      <c r="A85" s="46" t="s">
        <v>1061</v>
      </c>
      <c r="B85" s="93" t="s">
        <v>1062</v>
      </c>
      <c r="C85" s="83" t="s">
        <v>1063</v>
      </c>
      <c r="D85" s="40" t="s">
        <v>1064</v>
      </c>
      <c r="E85" s="62" t="s">
        <v>779</v>
      </c>
      <c r="F85" s="32"/>
      <c r="G85" s="62">
        <v>70</v>
      </c>
      <c r="H85" s="32">
        <v>2019</v>
      </c>
      <c r="I85" s="62">
        <v>75</v>
      </c>
      <c r="J85" s="62">
        <v>85</v>
      </c>
      <c r="K85" s="62">
        <v>95</v>
      </c>
      <c r="L85" s="64" t="s">
        <v>1065</v>
      </c>
      <c r="M85" s="70" t="s">
        <v>821</v>
      </c>
    </row>
    <row r="86" spans="1:13" ht="51" x14ac:dyDescent="0.25">
      <c r="A86" s="46" t="s">
        <v>1066</v>
      </c>
      <c r="B86" s="61" t="s">
        <v>1067</v>
      </c>
      <c r="C86" s="61" t="s">
        <v>1068</v>
      </c>
      <c r="D86" s="40" t="s">
        <v>1069</v>
      </c>
      <c r="E86" s="62" t="s">
        <v>779</v>
      </c>
      <c r="F86" s="32"/>
      <c r="G86" s="62" t="s">
        <v>779</v>
      </c>
      <c r="H86" s="32">
        <v>2019</v>
      </c>
      <c r="I86" s="62" t="s">
        <v>779</v>
      </c>
      <c r="J86" s="62" t="s">
        <v>779</v>
      </c>
      <c r="K86" s="62" t="s">
        <v>779</v>
      </c>
      <c r="L86" s="64" t="s">
        <v>1070</v>
      </c>
      <c r="M86" s="70" t="s">
        <v>821</v>
      </c>
    </row>
    <row r="87" spans="1:13" ht="51" x14ac:dyDescent="0.25">
      <c r="A87" s="46" t="s">
        <v>1071</v>
      </c>
      <c r="B87" s="61" t="s">
        <v>1072</v>
      </c>
      <c r="C87" s="61" t="s">
        <v>1073</v>
      </c>
      <c r="D87" s="40" t="s">
        <v>1048</v>
      </c>
      <c r="E87" s="62">
        <v>0</v>
      </c>
      <c r="F87" s="32">
        <v>2018</v>
      </c>
      <c r="G87" s="62">
        <v>7</v>
      </c>
      <c r="H87" s="32">
        <v>2019</v>
      </c>
      <c r="I87" s="62">
        <v>3</v>
      </c>
      <c r="J87" s="62">
        <v>3</v>
      </c>
      <c r="K87" s="62">
        <v>3</v>
      </c>
      <c r="L87" s="64" t="s">
        <v>1074</v>
      </c>
      <c r="M87" s="70" t="s">
        <v>821</v>
      </c>
    </row>
    <row r="88" spans="1:13" ht="42.75" x14ac:dyDescent="0.25">
      <c r="A88" s="46" t="s">
        <v>1075</v>
      </c>
      <c r="B88" s="61" t="s">
        <v>1076</v>
      </c>
      <c r="C88" s="61" t="s">
        <v>1077</v>
      </c>
      <c r="D88" s="40" t="s">
        <v>1078</v>
      </c>
      <c r="E88" s="62">
        <v>58</v>
      </c>
      <c r="F88" s="32">
        <v>2018</v>
      </c>
      <c r="G88" s="62">
        <v>50</v>
      </c>
      <c r="H88" s="32">
        <v>2019</v>
      </c>
      <c r="I88" s="62">
        <v>58</v>
      </c>
      <c r="J88" s="62">
        <v>68</v>
      </c>
      <c r="K88" s="62">
        <v>75</v>
      </c>
      <c r="L88" s="64" t="s">
        <v>1079</v>
      </c>
      <c r="M88" s="70" t="s">
        <v>821</v>
      </c>
    </row>
    <row r="89" spans="1:13" ht="42" customHeight="1" x14ac:dyDescent="0.25">
      <c r="A89" s="46" t="s">
        <v>1080</v>
      </c>
      <c r="B89" s="61" t="s">
        <v>1081</v>
      </c>
      <c r="C89" s="61" t="s">
        <v>1082</v>
      </c>
      <c r="D89" s="40" t="s">
        <v>1083</v>
      </c>
      <c r="E89" s="62" t="s">
        <v>779</v>
      </c>
      <c r="F89" s="32"/>
      <c r="G89" s="62" t="s">
        <v>779</v>
      </c>
      <c r="H89" s="32">
        <v>2019</v>
      </c>
      <c r="I89" s="62" t="s">
        <v>779</v>
      </c>
      <c r="J89" s="62" t="s">
        <v>779</v>
      </c>
      <c r="K89" s="62" t="s">
        <v>779</v>
      </c>
      <c r="L89" s="64" t="s">
        <v>1084</v>
      </c>
      <c r="M89" s="70" t="s">
        <v>821</v>
      </c>
    </row>
    <row r="90" spans="1:13" ht="58.5" customHeight="1" x14ac:dyDescent="0.25">
      <c r="A90" s="46" t="s">
        <v>1080</v>
      </c>
      <c r="B90" s="61" t="s">
        <v>1085</v>
      </c>
      <c r="C90" s="61" t="s">
        <v>1086</v>
      </c>
      <c r="D90" s="40" t="s">
        <v>1087</v>
      </c>
      <c r="E90" s="62">
        <v>75</v>
      </c>
      <c r="F90" s="32">
        <v>2018</v>
      </c>
      <c r="G90" s="62">
        <v>80</v>
      </c>
      <c r="H90" s="32">
        <v>2019</v>
      </c>
      <c r="I90" s="62">
        <v>85</v>
      </c>
      <c r="J90" s="62">
        <v>90</v>
      </c>
      <c r="K90" s="62">
        <v>95</v>
      </c>
      <c r="L90" s="64" t="s">
        <v>1088</v>
      </c>
      <c r="M90" s="70" t="s">
        <v>821</v>
      </c>
    </row>
  </sheetData>
  <mergeCells count="29">
    <mergeCell ref="A82:C82"/>
    <mergeCell ref="A56:C56"/>
    <mergeCell ref="A57:A58"/>
    <mergeCell ref="B57:B58"/>
    <mergeCell ref="A62:C62"/>
    <mergeCell ref="A71:C71"/>
    <mergeCell ref="A76:C76"/>
    <mergeCell ref="A54:A55"/>
    <mergeCell ref="B54:B55"/>
    <mergeCell ref="A5:C5"/>
    <mergeCell ref="A6:A7"/>
    <mergeCell ref="B6:B7"/>
    <mergeCell ref="A12:A13"/>
    <mergeCell ref="B12:B13"/>
    <mergeCell ref="A14:A15"/>
    <mergeCell ref="B14:B15"/>
    <mergeCell ref="A19:C19"/>
    <mergeCell ref="A26:C26"/>
    <mergeCell ref="A33:C33"/>
    <mergeCell ref="A40:C40"/>
    <mergeCell ref="A47:C47"/>
    <mergeCell ref="A1:M1"/>
    <mergeCell ref="A2:B2"/>
    <mergeCell ref="D2:D3"/>
    <mergeCell ref="E2:F2"/>
    <mergeCell ref="G2:H2"/>
    <mergeCell ref="I2:K2"/>
    <mergeCell ref="L2:L3"/>
    <mergeCell ref="M2:M3"/>
  </mergeCells>
  <pageMargins left="0.11811023622047245" right="0.23622047244094491" top="0.31496062992125984" bottom="0.39370078740157483" header="0.31496062992125984" footer="0.23622047244094491"/>
  <pageSetup scale="51" orientation="landscape" r:id="rId1"/>
  <headerFooter>
    <oddFooter>Página &amp;P</oddFooter>
  </headerFooter>
  <rowBreaks count="9" manualBreakCount="9">
    <brk id="17" max="13" man="1"/>
    <brk id="24" max="13" man="1"/>
    <brk id="31" max="13" man="1"/>
    <brk id="38" max="13" man="1"/>
    <brk id="53" max="13" man="1"/>
    <brk id="60" max="13" man="1"/>
    <brk id="69" max="13" man="1"/>
    <brk id="74" max="13" man="1"/>
    <brk id="8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E66"/>
  <sheetViews>
    <sheetView workbookViewId="0">
      <selection activeCell="A47" sqref="A47:C47"/>
    </sheetView>
  </sheetViews>
  <sheetFormatPr baseColWidth="10" defaultRowHeight="15" x14ac:dyDescent="0.25"/>
  <cols>
    <col min="1" max="1" width="3.42578125" customWidth="1"/>
    <col min="3" max="3" width="69.42578125" customWidth="1"/>
    <col min="4" max="4" width="3.28515625" bestFit="1" customWidth="1"/>
    <col min="5" max="5" width="46.5703125" customWidth="1"/>
  </cols>
  <sheetData>
    <row r="2" spans="2:5" x14ac:dyDescent="0.25">
      <c r="B2" s="100"/>
      <c r="C2" s="100" t="s">
        <v>0</v>
      </c>
      <c r="D2" s="100"/>
      <c r="E2" s="100" t="s">
        <v>25</v>
      </c>
    </row>
    <row r="3" spans="2:5" x14ac:dyDescent="0.25">
      <c r="B3" s="14">
        <v>1.2</v>
      </c>
      <c r="C3" s="15" t="s">
        <v>694</v>
      </c>
      <c r="D3" s="13">
        <v>1</v>
      </c>
      <c r="E3" s="13" t="s">
        <v>694</v>
      </c>
    </row>
    <row r="4" spans="2:5" x14ac:dyDescent="0.25">
      <c r="B4" s="14">
        <v>2.1</v>
      </c>
      <c r="C4" s="15" t="s">
        <v>695</v>
      </c>
      <c r="D4" s="13">
        <v>2</v>
      </c>
      <c r="E4" s="13" t="s">
        <v>695</v>
      </c>
    </row>
    <row r="5" spans="2:5" x14ac:dyDescent="0.25">
      <c r="B5" s="16">
        <v>3.1</v>
      </c>
      <c r="C5" s="17" t="s">
        <v>696</v>
      </c>
      <c r="D5" s="13">
        <v>3</v>
      </c>
      <c r="E5" s="13" t="s">
        <v>696</v>
      </c>
    </row>
    <row r="6" spans="2:5" x14ac:dyDescent="0.25">
      <c r="B6" s="16">
        <v>4.0999999999999996</v>
      </c>
      <c r="C6" s="17" t="s">
        <v>698</v>
      </c>
      <c r="D6" s="13">
        <v>4</v>
      </c>
      <c r="E6" s="13" t="s">
        <v>697</v>
      </c>
    </row>
    <row r="7" spans="2:5" x14ac:dyDescent="0.25">
      <c r="B7" s="16">
        <v>5.0999999999999996</v>
      </c>
      <c r="C7" s="17" t="s">
        <v>699</v>
      </c>
      <c r="D7" s="13">
        <v>5</v>
      </c>
      <c r="E7" s="13" t="s">
        <v>699</v>
      </c>
    </row>
    <row r="8" spans="2:5" x14ac:dyDescent="0.25">
      <c r="B8" s="20" t="s">
        <v>1108</v>
      </c>
      <c r="C8" s="21" t="s">
        <v>754</v>
      </c>
      <c r="D8" s="13">
        <v>5</v>
      </c>
      <c r="E8" s="13" t="s">
        <v>699</v>
      </c>
    </row>
    <row r="9" spans="2:5" x14ac:dyDescent="0.25">
      <c r="B9" s="18" t="s">
        <v>1109</v>
      </c>
      <c r="C9" s="19" t="s">
        <v>755</v>
      </c>
      <c r="D9" s="13">
        <v>5</v>
      </c>
      <c r="E9" s="13" t="s">
        <v>699</v>
      </c>
    </row>
    <row r="10" spans="2:5" x14ac:dyDescent="0.25">
      <c r="B10" s="20" t="s">
        <v>1110</v>
      </c>
      <c r="C10" s="21" t="s">
        <v>756</v>
      </c>
      <c r="D10" s="13">
        <v>5</v>
      </c>
      <c r="E10" s="13" t="s">
        <v>699</v>
      </c>
    </row>
    <row r="11" spans="2:5" x14ac:dyDescent="0.25">
      <c r="B11" s="18" t="s">
        <v>1111</v>
      </c>
      <c r="C11" s="19" t="s">
        <v>757</v>
      </c>
      <c r="D11" s="13">
        <v>5</v>
      </c>
      <c r="E11" s="13" t="s">
        <v>699</v>
      </c>
    </row>
    <row r="12" spans="2:5" x14ac:dyDescent="0.25">
      <c r="B12" s="20" t="s">
        <v>1112</v>
      </c>
      <c r="C12" s="21" t="s">
        <v>758</v>
      </c>
      <c r="D12" s="13">
        <v>5</v>
      </c>
      <c r="E12" s="13" t="s">
        <v>699</v>
      </c>
    </row>
    <row r="13" spans="2:5" x14ac:dyDescent="0.25">
      <c r="B13" s="18" t="s">
        <v>1113</v>
      </c>
      <c r="C13" s="19" t="s">
        <v>759</v>
      </c>
      <c r="D13" s="13">
        <v>5</v>
      </c>
      <c r="E13" s="13" t="s">
        <v>699</v>
      </c>
    </row>
    <row r="14" spans="2:5" x14ac:dyDescent="0.25">
      <c r="B14" s="16">
        <v>6.1</v>
      </c>
      <c r="C14" s="17" t="s">
        <v>701</v>
      </c>
      <c r="D14" s="13">
        <v>6</v>
      </c>
      <c r="E14" s="13" t="s">
        <v>701</v>
      </c>
    </row>
    <row r="15" spans="2:5" x14ac:dyDescent="0.25">
      <c r="B15" s="18" t="s">
        <v>1089</v>
      </c>
      <c r="C15" s="19" t="s">
        <v>702</v>
      </c>
      <c r="D15" s="13">
        <v>7</v>
      </c>
      <c r="E15" s="13" t="s">
        <v>701</v>
      </c>
    </row>
    <row r="16" spans="2:5" ht="30" x14ac:dyDescent="0.25">
      <c r="B16" s="16">
        <v>7.1</v>
      </c>
      <c r="C16" s="17" t="s">
        <v>703</v>
      </c>
      <c r="D16" s="13">
        <v>7</v>
      </c>
      <c r="E16" s="13" t="s">
        <v>703</v>
      </c>
    </row>
    <row r="17" spans="2:5" ht="30" x14ac:dyDescent="0.25">
      <c r="B17" s="20" t="s">
        <v>700</v>
      </c>
      <c r="C17" s="21" t="s">
        <v>704</v>
      </c>
      <c r="D17" s="13">
        <v>7</v>
      </c>
      <c r="E17" s="13" t="s">
        <v>703</v>
      </c>
    </row>
    <row r="18" spans="2:5" ht="30" x14ac:dyDescent="0.25">
      <c r="B18" s="18" t="s">
        <v>1090</v>
      </c>
      <c r="C18" s="19" t="s">
        <v>705</v>
      </c>
      <c r="D18" s="13">
        <v>7</v>
      </c>
      <c r="E18" s="13" t="s">
        <v>703</v>
      </c>
    </row>
    <row r="19" spans="2:5" ht="30" x14ac:dyDescent="0.25">
      <c r="B19" s="20" t="s">
        <v>1091</v>
      </c>
      <c r="C19" s="21" t="s">
        <v>706</v>
      </c>
      <c r="D19" s="13">
        <v>7</v>
      </c>
      <c r="E19" s="13" t="s">
        <v>703</v>
      </c>
    </row>
    <row r="20" spans="2:5" x14ac:dyDescent="0.25">
      <c r="B20" s="16">
        <v>8.1</v>
      </c>
      <c r="C20" s="17" t="s">
        <v>707</v>
      </c>
      <c r="D20" s="13">
        <v>8</v>
      </c>
      <c r="E20" s="13" t="s">
        <v>707</v>
      </c>
    </row>
    <row r="21" spans="2:5" x14ac:dyDescent="0.25">
      <c r="B21" s="20">
        <v>9.1</v>
      </c>
      <c r="C21" s="21" t="s">
        <v>708</v>
      </c>
      <c r="D21" s="13">
        <v>9</v>
      </c>
      <c r="E21" s="13" t="s">
        <v>708</v>
      </c>
    </row>
    <row r="22" spans="2:5" ht="30" x14ac:dyDescent="0.25">
      <c r="B22" s="16">
        <v>10.1</v>
      </c>
      <c r="C22" s="17" t="s">
        <v>709</v>
      </c>
      <c r="D22" s="13">
        <v>10</v>
      </c>
      <c r="E22" s="13" t="s">
        <v>709</v>
      </c>
    </row>
    <row r="23" spans="2:5" ht="30" x14ac:dyDescent="0.25">
      <c r="B23" s="16">
        <v>11.1</v>
      </c>
      <c r="C23" s="17" t="s">
        <v>710</v>
      </c>
      <c r="D23" s="13">
        <v>11</v>
      </c>
      <c r="E23" s="13" t="s">
        <v>710</v>
      </c>
    </row>
    <row r="24" spans="2:5" x14ac:dyDescent="0.25">
      <c r="B24" s="16">
        <v>12.1</v>
      </c>
      <c r="C24" s="17" t="s">
        <v>711</v>
      </c>
      <c r="D24" s="13">
        <v>12</v>
      </c>
      <c r="E24" s="13" t="s">
        <v>711</v>
      </c>
    </row>
    <row r="25" spans="2:5" x14ac:dyDescent="0.25">
      <c r="B25" s="20" t="s">
        <v>1092</v>
      </c>
      <c r="C25" s="21" t="s">
        <v>712</v>
      </c>
      <c r="D25" s="13">
        <v>12</v>
      </c>
      <c r="E25" s="13" t="s">
        <v>711</v>
      </c>
    </row>
    <row r="26" spans="2:5" x14ac:dyDescent="0.25">
      <c r="B26" s="18" t="s">
        <v>1093</v>
      </c>
      <c r="C26" s="19" t="s">
        <v>713</v>
      </c>
      <c r="D26" s="13">
        <v>12</v>
      </c>
      <c r="E26" s="13" t="s">
        <v>711</v>
      </c>
    </row>
    <row r="27" spans="2:5" x14ac:dyDescent="0.25">
      <c r="B27" s="20" t="s">
        <v>1094</v>
      </c>
      <c r="C27" s="21" t="s">
        <v>714</v>
      </c>
      <c r="D27" s="13">
        <v>12</v>
      </c>
      <c r="E27" s="13" t="s">
        <v>711</v>
      </c>
    </row>
    <row r="28" spans="2:5" x14ac:dyDescent="0.25">
      <c r="B28" s="18" t="s">
        <v>1095</v>
      </c>
      <c r="C28" s="19" t="s">
        <v>715</v>
      </c>
      <c r="D28" s="13">
        <v>12</v>
      </c>
      <c r="E28" s="13" t="s">
        <v>711</v>
      </c>
    </row>
    <row r="29" spans="2:5" x14ac:dyDescent="0.25">
      <c r="B29" s="20" t="s">
        <v>1096</v>
      </c>
      <c r="C29" s="21" t="s">
        <v>716</v>
      </c>
      <c r="D29" s="13">
        <v>12</v>
      </c>
      <c r="E29" s="13" t="s">
        <v>711</v>
      </c>
    </row>
    <row r="30" spans="2:5" x14ac:dyDescent="0.25">
      <c r="B30" s="18" t="s">
        <v>1097</v>
      </c>
      <c r="C30" s="19" t="s">
        <v>717</v>
      </c>
      <c r="D30" s="13">
        <v>12</v>
      </c>
      <c r="E30" s="13" t="s">
        <v>711</v>
      </c>
    </row>
    <row r="31" spans="2:5" x14ac:dyDescent="0.25">
      <c r="B31" s="16">
        <v>13.1</v>
      </c>
      <c r="C31" s="17" t="s">
        <v>718</v>
      </c>
      <c r="D31" s="13">
        <v>13</v>
      </c>
      <c r="E31" s="13" t="s">
        <v>718</v>
      </c>
    </row>
    <row r="32" spans="2:5" x14ac:dyDescent="0.25">
      <c r="B32" s="16">
        <v>14.1</v>
      </c>
      <c r="C32" s="17" t="s">
        <v>719</v>
      </c>
      <c r="D32" s="13">
        <v>14</v>
      </c>
      <c r="E32" s="13" t="s">
        <v>719</v>
      </c>
    </row>
    <row r="33" spans="2:5" x14ac:dyDescent="0.25">
      <c r="B33" s="20" t="s">
        <v>1098</v>
      </c>
      <c r="C33" s="21" t="s">
        <v>720</v>
      </c>
      <c r="D33" s="13">
        <v>14</v>
      </c>
      <c r="E33" s="13" t="s">
        <v>719</v>
      </c>
    </row>
    <row r="34" spans="2:5" x14ac:dyDescent="0.25">
      <c r="B34" s="18" t="s">
        <v>1099</v>
      </c>
      <c r="C34" s="19" t="s">
        <v>721</v>
      </c>
      <c r="D34" s="13">
        <v>14</v>
      </c>
      <c r="E34" s="13" t="s">
        <v>719</v>
      </c>
    </row>
    <row r="35" spans="2:5" x14ac:dyDescent="0.25">
      <c r="B35" s="20" t="s">
        <v>1100</v>
      </c>
      <c r="C35" s="21" t="s">
        <v>722</v>
      </c>
      <c r="D35" s="13">
        <v>14</v>
      </c>
      <c r="E35" s="13" t="s">
        <v>719</v>
      </c>
    </row>
    <row r="36" spans="2:5" x14ac:dyDescent="0.25">
      <c r="B36" s="18" t="s">
        <v>1101</v>
      </c>
      <c r="C36" s="19" t="s">
        <v>723</v>
      </c>
      <c r="D36" s="13">
        <v>14</v>
      </c>
      <c r="E36" s="13" t="s">
        <v>719</v>
      </c>
    </row>
    <row r="37" spans="2:5" ht="30" x14ac:dyDescent="0.25">
      <c r="B37" s="16">
        <v>15.1</v>
      </c>
      <c r="C37" s="17" t="s">
        <v>724</v>
      </c>
      <c r="D37" s="13">
        <v>15</v>
      </c>
      <c r="E37" s="13" t="s">
        <v>724</v>
      </c>
    </row>
    <row r="38" spans="2:5" ht="30" x14ac:dyDescent="0.25">
      <c r="B38" s="20" t="s">
        <v>1102</v>
      </c>
      <c r="C38" s="21" t="s">
        <v>725</v>
      </c>
      <c r="D38" s="13">
        <v>15</v>
      </c>
      <c r="E38" s="13" t="s">
        <v>724</v>
      </c>
    </row>
    <row r="39" spans="2:5" ht="30" x14ac:dyDescent="0.25">
      <c r="B39" s="18" t="s">
        <v>1103</v>
      </c>
      <c r="C39" s="19" t="s">
        <v>726</v>
      </c>
      <c r="D39" s="13">
        <v>15</v>
      </c>
      <c r="E39" s="13" t="s">
        <v>724</v>
      </c>
    </row>
    <row r="40" spans="2:5" ht="30" x14ac:dyDescent="0.25">
      <c r="B40" s="20" t="s">
        <v>1104</v>
      </c>
      <c r="C40" s="21" t="s">
        <v>727</v>
      </c>
      <c r="D40" s="13">
        <v>15</v>
      </c>
      <c r="E40" s="13" t="s">
        <v>724</v>
      </c>
    </row>
    <row r="41" spans="2:5" x14ac:dyDescent="0.25">
      <c r="B41" s="16">
        <v>16.100000000000001</v>
      </c>
      <c r="C41" s="17" t="s">
        <v>728</v>
      </c>
      <c r="D41" s="13">
        <v>16</v>
      </c>
      <c r="E41" s="13" t="s">
        <v>728</v>
      </c>
    </row>
    <row r="42" spans="2:5" x14ac:dyDescent="0.25">
      <c r="B42" s="20" t="s">
        <v>1106</v>
      </c>
      <c r="C42" s="21" t="s">
        <v>729</v>
      </c>
      <c r="D42" s="13">
        <v>16</v>
      </c>
      <c r="E42" s="13" t="s">
        <v>728</v>
      </c>
    </row>
    <row r="43" spans="2:5" x14ac:dyDescent="0.25">
      <c r="B43" s="18" t="s">
        <v>1105</v>
      </c>
      <c r="C43" s="19" t="s">
        <v>730</v>
      </c>
      <c r="D43" s="13">
        <v>16</v>
      </c>
      <c r="E43" s="13" t="s">
        <v>728</v>
      </c>
    </row>
    <row r="44" spans="2:5" x14ac:dyDescent="0.25">
      <c r="B44" s="20" t="s">
        <v>1107</v>
      </c>
      <c r="C44" s="21" t="s">
        <v>731</v>
      </c>
      <c r="D44" s="13">
        <v>16</v>
      </c>
      <c r="E44" s="13" t="s">
        <v>728</v>
      </c>
    </row>
    <row r="45" spans="2:5" ht="30" x14ac:dyDescent="0.25">
      <c r="B45" s="16">
        <v>17.100000000000001</v>
      </c>
      <c r="C45" s="17" t="s">
        <v>732</v>
      </c>
      <c r="D45" s="13">
        <v>17</v>
      </c>
      <c r="E45" s="13" t="s">
        <v>732</v>
      </c>
    </row>
    <row r="46" spans="2:5" ht="30" x14ac:dyDescent="0.25">
      <c r="B46" s="20" t="s">
        <v>1114</v>
      </c>
      <c r="C46" s="21" t="s">
        <v>733</v>
      </c>
      <c r="D46" s="13">
        <v>17</v>
      </c>
      <c r="E46" s="13" t="s">
        <v>732</v>
      </c>
    </row>
    <row r="47" spans="2:5" ht="30" x14ac:dyDescent="0.25">
      <c r="B47" s="18" t="s">
        <v>1115</v>
      </c>
      <c r="C47" s="19" t="s">
        <v>734</v>
      </c>
      <c r="D47" s="13">
        <v>17</v>
      </c>
      <c r="E47" s="13" t="s">
        <v>732</v>
      </c>
    </row>
    <row r="48" spans="2:5" ht="30" x14ac:dyDescent="0.25">
      <c r="B48" s="20" t="s">
        <v>1116</v>
      </c>
      <c r="C48" s="21" t="s">
        <v>735</v>
      </c>
      <c r="D48" s="13">
        <v>17</v>
      </c>
      <c r="E48" s="13" t="s">
        <v>732</v>
      </c>
    </row>
    <row r="49" spans="2:5" ht="30" x14ac:dyDescent="0.25">
      <c r="B49" s="18" t="s">
        <v>1117</v>
      </c>
      <c r="C49" s="19" t="s">
        <v>736</v>
      </c>
      <c r="D49" s="13">
        <v>17</v>
      </c>
      <c r="E49" s="13" t="s">
        <v>732</v>
      </c>
    </row>
    <row r="50" spans="2:5" ht="30" x14ac:dyDescent="0.25">
      <c r="B50" s="20" t="s">
        <v>1118</v>
      </c>
      <c r="C50" s="21" t="s">
        <v>737</v>
      </c>
      <c r="D50" s="13">
        <v>17</v>
      </c>
      <c r="E50" s="13" t="s">
        <v>732</v>
      </c>
    </row>
    <row r="51" spans="2:5" x14ac:dyDescent="0.25">
      <c r="B51" s="16">
        <v>18.100000000000001</v>
      </c>
      <c r="C51" s="17" t="s">
        <v>738</v>
      </c>
      <c r="D51" s="13">
        <v>18</v>
      </c>
      <c r="E51" s="13" t="s">
        <v>738</v>
      </c>
    </row>
    <row r="52" spans="2:5" x14ac:dyDescent="0.25">
      <c r="B52" s="20" t="s">
        <v>1119</v>
      </c>
      <c r="C52" s="21" t="s">
        <v>739</v>
      </c>
      <c r="D52" s="13">
        <v>18</v>
      </c>
      <c r="E52" s="13" t="s">
        <v>738</v>
      </c>
    </row>
    <row r="53" spans="2:5" x14ac:dyDescent="0.25">
      <c r="B53" s="18" t="s">
        <v>1120</v>
      </c>
      <c r="C53" s="19" t="s">
        <v>740</v>
      </c>
      <c r="D53" s="13">
        <v>18</v>
      </c>
      <c r="E53" s="13" t="s">
        <v>738</v>
      </c>
    </row>
    <row r="54" spans="2:5" x14ac:dyDescent="0.25">
      <c r="B54" s="20" t="s">
        <v>1121</v>
      </c>
      <c r="C54" s="21" t="s">
        <v>741</v>
      </c>
      <c r="D54" s="13">
        <v>18</v>
      </c>
      <c r="E54" s="13" t="s">
        <v>738</v>
      </c>
    </row>
    <row r="55" spans="2:5" x14ac:dyDescent="0.25">
      <c r="B55" s="16">
        <v>19.100000000000001</v>
      </c>
      <c r="C55" s="17" t="s">
        <v>742</v>
      </c>
      <c r="D55" s="13">
        <v>19</v>
      </c>
      <c r="E55" s="13" t="s">
        <v>742</v>
      </c>
    </row>
    <row r="56" spans="2:5" x14ac:dyDescent="0.25">
      <c r="B56" s="20" t="s">
        <v>1122</v>
      </c>
      <c r="C56" s="21" t="s">
        <v>743</v>
      </c>
      <c r="D56" s="13">
        <v>19</v>
      </c>
      <c r="E56" s="13" t="s">
        <v>742</v>
      </c>
    </row>
    <row r="57" spans="2:5" x14ac:dyDescent="0.25">
      <c r="B57" s="18" t="s">
        <v>1123</v>
      </c>
      <c r="C57" s="19" t="s">
        <v>744</v>
      </c>
      <c r="D57" s="13">
        <v>19</v>
      </c>
      <c r="E57" s="13" t="s">
        <v>742</v>
      </c>
    </row>
    <row r="58" spans="2:5" x14ac:dyDescent="0.25">
      <c r="B58" s="20" t="s">
        <v>1124</v>
      </c>
      <c r="C58" s="21" t="s">
        <v>745</v>
      </c>
      <c r="D58" s="13">
        <v>19</v>
      </c>
      <c r="E58" s="13" t="s">
        <v>742</v>
      </c>
    </row>
    <row r="59" spans="2:5" x14ac:dyDescent="0.25">
      <c r="B59" s="16">
        <v>20.100000000000001</v>
      </c>
      <c r="C59" s="17" t="s">
        <v>746</v>
      </c>
      <c r="D59" s="13">
        <v>20</v>
      </c>
      <c r="E59" s="13" t="s">
        <v>746</v>
      </c>
    </row>
    <row r="60" spans="2:5" x14ac:dyDescent="0.25">
      <c r="B60" s="20" t="s">
        <v>1125</v>
      </c>
      <c r="C60" s="21" t="s">
        <v>747</v>
      </c>
      <c r="D60" s="13">
        <v>20</v>
      </c>
      <c r="E60" s="13" t="s">
        <v>746</v>
      </c>
    </row>
    <row r="61" spans="2:5" x14ac:dyDescent="0.25">
      <c r="B61" s="18" t="s">
        <v>1126</v>
      </c>
      <c r="C61" s="19" t="s">
        <v>748</v>
      </c>
      <c r="D61" s="13">
        <v>20</v>
      </c>
      <c r="E61" s="13" t="s">
        <v>746</v>
      </c>
    </row>
    <row r="62" spans="2:5" x14ac:dyDescent="0.25">
      <c r="B62" s="20" t="s">
        <v>1127</v>
      </c>
      <c r="C62" s="21" t="s">
        <v>749</v>
      </c>
      <c r="D62" s="13">
        <v>20</v>
      </c>
      <c r="E62" s="13" t="s">
        <v>746</v>
      </c>
    </row>
    <row r="63" spans="2:5" x14ac:dyDescent="0.25">
      <c r="B63" s="18" t="s">
        <v>1128</v>
      </c>
      <c r="C63" s="19" t="s">
        <v>750</v>
      </c>
      <c r="D63" s="13">
        <v>20</v>
      </c>
      <c r="E63" s="13" t="s">
        <v>746</v>
      </c>
    </row>
    <row r="64" spans="2:5" x14ac:dyDescent="0.25">
      <c r="B64" s="20" t="s">
        <v>1129</v>
      </c>
      <c r="C64" s="21" t="s">
        <v>751</v>
      </c>
      <c r="D64" s="13">
        <v>20</v>
      </c>
      <c r="E64" s="13" t="s">
        <v>746</v>
      </c>
    </row>
    <row r="65" spans="2:5" x14ac:dyDescent="0.25">
      <c r="B65" s="18" t="s">
        <v>1130</v>
      </c>
      <c r="C65" s="19" t="s">
        <v>752</v>
      </c>
      <c r="D65" s="13">
        <v>20</v>
      </c>
      <c r="E65" s="13" t="s">
        <v>746</v>
      </c>
    </row>
    <row r="66" spans="2:5" x14ac:dyDescent="0.25">
      <c r="B66" s="20" t="s">
        <v>1131</v>
      </c>
      <c r="C66" s="21" t="s">
        <v>753</v>
      </c>
      <c r="D66" s="13">
        <v>20</v>
      </c>
      <c r="E66" s="13" t="s">
        <v>746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Z171"/>
  <sheetViews>
    <sheetView view="pageBreakPreview" zoomScale="60" zoomScaleNormal="85" workbookViewId="0">
      <pane xSplit="3" ySplit="5" topLeftCell="D12" activePane="bottomRight" state="frozen"/>
      <selection activeCell="A47" sqref="A47:C47"/>
      <selection pane="topRight" activeCell="A47" sqref="A47:C47"/>
      <selection pane="bottomLeft" activeCell="A47" sqref="A47:C47"/>
      <selection pane="bottomRight" activeCell="A47" sqref="A47:C47"/>
    </sheetView>
  </sheetViews>
  <sheetFormatPr baseColWidth="10" defaultRowHeight="15" x14ac:dyDescent="0.25"/>
  <cols>
    <col min="1" max="1" width="31.5703125" style="95" customWidth="1"/>
    <col min="2" max="2" width="59.28515625" style="94" customWidth="1"/>
    <col min="3" max="3" width="38.85546875" style="95" customWidth="1"/>
    <col min="4" max="4" width="20.140625" style="96" customWidth="1"/>
    <col min="5" max="7" width="9.28515625" style="95" bestFit="1" customWidth="1"/>
    <col min="8" max="8" width="9.42578125" style="97" bestFit="1" customWidth="1"/>
    <col min="9" max="9" width="13.42578125" customWidth="1"/>
    <col min="10" max="11" width="10" customWidth="1"/>
    <col min="12" max="12" width="22.140625" customWidth="1"/>
    <col min="13" max="13" width="17" style="98" customWidth="1"/>
    <col min="15" max="15" width="29.85546875" customWidth="1"/>
    <col min="16" max="16" width="28.28515625" customWidth="1"/>
    <col min="17" max="17" width="22.140625" customWidth="1"/>
    <col min="25" max="25" width="27.5703125" customWidth="1"/>
    <col min="26" max="26" width="16.140625" customWidth="1"/>
  </cols>
  <sheetData>
    <row r="1" spans="1:26" ht="15.75" x14ac:dyDescent="0.25">
      <c r="A1" s="115"/>
      <c r="B1" s="115" t="s">
        <v>760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26" s="23" customFormat="1" ht="18" customHeight="1" x14ac:dyDescent="0.25">
      <c r="A2" s="117"/>
      <c r="B2" s="116" t="s">
        <v>761</v>
      </c>
      <c r="C2" s="99" t="s">
        <v>762</v>
      </c>
      <c r="D2" s="105"/>
      <c r="E2" s="116" t="s">
        <v>764</v>
      </c>
      <c r="F2" s="117"/>
      <c r="G2" s="116" t="s">
        <v>765</v>
      </c>
      <c r="H2" s="117"/>
      <c r="I2" s="116" t="s">
        <v>766</v>
      </c>
      <c r="J2" s="118"/>
      <c r="K2" s="117"/>
    </row>
    <row r="3" spans="1:26" s="114" customFormat="1" ht="18" customHeight="1" x14ac:dyDescent="0.25">
      <c r="A3" s="112"/>
      <c r="B3" s="112"/>
      <c r="C3" s="112"/>
      <c r="D3" s="113"/>
      <c r="E3" s="112"/>
      <c r="F3" s="112"/>
      <c r="G3" s="112"/>
      <c r="H3" s="112"/>
      <c r="I3" s="112"/>
      <c r="J3" s="112"/>
      <c r="K3" s="112"/>
    </row>
    <row r="4" spans="1:26" s="114" customFormat="1" ht="18" customHeight="1" x14ac:dyDescent="0.25">
      <c r="A4" s="112"/>
      <c r="B4" s="112"/>
      <c r="C4" s="112"/>
      <c r="D4" s="113"/>
      <c r="E4" s="112"/>
      <c r="F4" s="112"/>
      <c r="G4" s="112"/>
      <c r="H4" s="112"/>
      <c r="I4" s="112"/>
      <c r="J4" s="112"/>
      <c r="K4" s="112"/>
    </row>
    <row r="5" spans="1:26" s="23" customFormat="1" ht="31.5" customHeight="1" x14ac:dyDescent="0.25">
      <c r="A5" s="108" t="s">
        <v>1161</v>
      </c>
      <c r="B5" s="108" t="s">
        <v>1159</v>
      </c>
      <c r="C5" s="108" t="s">
        <v>771</v>
      </c>
      <c r="D5" s="106" t="s">
        <v>772</v>
      </c>
      <c r="E5" s="109" t="s">
        <v>773</v>
      </c>
      <c r="F5" s="109" t="s">
        <v>774</v>
      </c>
      <c r="G5" s="110" t="s">
        <v>773</v>
      </c>
      <c r="H5" s="110" t="s">
        <v>774</v>
      </c>
      <c r="I5" s="111">
        <v>2020</v>
      </c>
      <c r="J5" s="111">
        <v>2021</v>
      </c>
      <c r="K5" s="111">
        <v>2022</v>
      </c>
      <c r="L5" s="107" t="s">
        <v>767</v>
      </c>
      <c r="M5" s="107" t="s">
        <v>768</v>
      </c>
      <c r="N5" s="108" t="s">
        <v>1160</v>
      </c>
      <c r="O5" s="108" t="s">
        <v>770</v>
      </c>
      <c r="P5" s="108" t="s">
        <v>771</v>
      </c>
      <c r="Q5" s="106" t="s">
        <v>772</v>
      </c>
      <c r="R5" s="109" t="s">
        <v>773</v>
      </c>
      <c r="S5" s="109" t="s">
        <v>774</v>
      </c>
      <c r="T5" s="110" t="s">
        <v>773</v>
      </c>
      <c r="U5" s="110" t="s">
        <v>774</v>
      </c>
      <c r="V5" s="111">
        <v>2020</v>
      </c>
      <c r="W5" s="111">
        <v>2021</v>
      </c>
      <c r="X5" s="111">
        <v>2022</v>
      </c>
      <c r="Y5" s="107" t="s">
        <v>767</v>
      </c>
      <c r="Z5" s="107" t="s">
        <v>768</v>
      </c>
    </row>
    <row r="6" spans="1:26" ht="71.25" x14ac:dyDescent="0.25">
      <c r="A6" s="28" t="s">
        <v>776</v>
      </c>
      <c r="B6" s="28" t="s">
        <v>775</v>
      </c>
      <c r="C6" s="29" t="s">
        <v>777</v>
      </c>
      <c r="D6" s="30" t="s">
        <v>778</v>
      </c>
      <c r="E6" s="31" t="s">
        <v>779</v>
      </c>
      <c r="F6" s="32"/>
      <c r="G6" s="31">
        <v>3</v>
      </c>
      <c r="H6" s="32">
        <v>2019</v>
      </c>
      <c r="I6" s="31">
        <v>6</v>
      </c>
      <c r="J6" s="31">
        <v>10</v>
      </c>
      <c r="K6" s="31">
        <v>12</v>
      </c>
      <c r="L6" s="33" t="s">
        <v>780</v>
      </c>
      <c r="M6" s="34" t="s">
        <v>781</v>
      </c>
      <c r="N6" s="92" t="s">
        <v>783</v>
      </c>
      <c r="O6" s="101" t="s">
        <v>784</v>
      </c>
      <c r="P6" s="39" t="s">
        <v>785</v>
      </c>
      <c r="Q6" s="40" t="s">
        <v>778</v>
      </c>
      <c r="R6" s="41">
        <v>100</v>
      </c>
      <c r="S6" s="32">
        <v>2018</v>
      </c>
      <c r="T6" s="41">
        <v>89.9</v>
      </c>
      <c r="U6" s="32">
        <v>2019</v>
      </c>
      <c r="V6" s="41">
        <v>100</v>
      </c>
      <c r="W6" s="41">
        <v>100</v>
      </c>
      <c r="X6" s="41">
        <v>100</v>
      </c>
      <c r="Y6" s="42" t="s">
        <v>780</v>
      </c>
      <c r="Z6" s="43" t="s">
        <v>786</v>
      </c>
    </row>
    <row r="7" spans="1:26" ht="71.25" x14ac:dyDescent="0.25">
      <c r="A7" s="28" t="s">
        <v>776</v>
      </c>
      <c r="B7" s="28" t="s">
        <v>775</v>
      </c>
      <c r="C7" s="29" t="s">
        <v>777</v>
      </c>
      <c r="D7" s="30" t="s">
        <v>778</v>
      </c>
      <c r="E7" s="31" t="s">
        <v>779</v>
      </c>
      <c r="F7" s="32"/>
      <c r="G7" s="31">
        <v>3</v>
      </c>
      <c r="H7" s="32">
        <v>2019</v>
      </c>
      <c r="I7" s="31">
        <v>6</v>
      </c>
      <c r="J7" s="31">
        <v>10</v>
      </c>
      <c r="K7" s="31">
        <v>12</v>
      </c>
      <c r="L7" s="33" t="s">
        <v>780</v>
      </c>
      <c r="M7" s="34" t="s">
        <v>1132</v>
      </c>
      <c r="N7" s="46" t="s">
        <v>789</v>
      </c>
      <c r="O7" s="47" t="s">
        <v>790</v>
      </c>
      <c r="P7" s="48" t="s">
        <v>791</v>
      </c>
      <c r="Q7" s="40" t="s">
        <v>778</v>
      </c>
      <c r="R7" s="41" t="s">
        <v>779</v>
      </c>
      <c r="S7" s="32"/>
      <c r="T7" s="49">
        <v>100</v>
      </c>
      <c r="U7" s="32">
        <v>2019</v>
      </c>
      <c r="V7" s="41">
        <v>150</v>
      </c>
      <c r="W7" s="41">
        <v>200</v>
      </c>
      <c r="X7" s="41">
        <v>250</v>
      </c>
      <c r="Y7" s="42" t="s">
        <v>780</v>
      </c>
      <c r="Z7" s="50" t="s">
        <v>786</v>
      </c>
    </row>
    <row r="8" spans="1:26" ht="60" x14ac:dyDescent="0.25">
      <c r="A8" s="28" t="s">
        <v>776</v>
      </c>
      <c r="B8" s="28" t="s">
        <v>775</v>
      </c>
      <c r="C8" s="29" t="s">
        <v>777</v>
      </c>
      <c r="D8" s="30" t="s">
        <v>778</v>
      </c>
      <c r="E8" s="31" t="s">
        <v>779</v>
      </c>
      <c r="F8" s="32"/>
      <c r="G8" s="31">
        <v>3</v>
      </c>
      <c r="H8" s="32">
        <v>2019</v>
      </c>
      <c r="I8" s="31">
        <v>6</v>
      </c>
      <c r="J8" s="31">
        <v>10</v>
      </c>
      <c r="K8" s="31">
        <v>12</v>
      </c>
      <c r="L8" s="33" t="s">
        <v>780</v>
      </c>
      <c r="M8" s="34" t="s">
        <v>1133</v>
      </c>
      <c r="N8" s="46" t="s">
        <v>792</v>
      </c>
      <c r="O8" s="48" t="s">
        <v>793</v>
      </c>
      <c r="P8" s="48" t="s">
        <v>794</v>
      </c>
      <c r="Q8" s="40" t="s">
        <v>778</v>
      </c>
      <c r="R8" s="41" t="s">
        <v>779</v>
      </c>
      <c r="S8" s="32"/>
      <c r="T8" s="41">
        <v>60</v>
      </c>
      <c r="U8" s="32">
        <v>2019</v>
      </c>
      <c r="V8" s="41">
        <v>62</v>
      </c>
      <c r="W8" s="41">
        <v>65</v>
      </c>
      <c r="X8" s="41">
        <v>68</v>
      </c>
      <c r="Y8" s="51" t="s">
        <v>780</v>
      </c>
      <c r="Z8" s="50" t="s">
        <v>786</v>
      </c>
    </row>
    <row r="9" spans="1:26" ht="60" x14ac:dyDescent="0.25">
      <c r="A9" s="28" t="s">
        <v>776</v>
      </c>
      <c r="B9" s="28" t="s">
        <v>775</v>
      </c>
      <c r="C9" s="29" t="s">
        <v>777</v>
      </c>
      <c r="D9" s="30" t="s">
        <v>778</v>
      </c>
      <c r="E9" s="31" t="s">
        <v>779</v>
      </c>
      <c r="F9" s="32"/>
      <c r="G9" s="31">
        <v>3</v>
      </c>
      <c r="H9" s="32">
        <v>2019</v>
      </c>
      <c r="I9" s="31">
        <v>6</v>
      </c>
      <c r="J9" s="31">
        <v>10</v>
      </c>
      <c r="K9" s="31">
        <v>12</v>
      </c>
      <c r="L9" s="33" t="s">
        <v>780</v>
      </c>
      <c r="M9" s="34" t="s">
        <v>1134</v>
      </c>
      <c r="N9" s="46" t="s">
        <v>795</v>
      </c>
      <c r="O9" s="48" t="s">
        <v>796</v>
      </c>
      <c r="P9" s="48" t="s">
        <v>797</v>
      </c>
      <c r="Q9" s="40" t="s">
        <v>778</v>
      </c>
      <c r="R9" s="41" t="s">
        <v>779</v>
      </c>
      <c r="S9" s="32"/>
      <c r="T9" s="41">
        <v>1</v>
      </c>
      <c r="U9" s="32">
        <v>2019</v>
      </c>
      <c r="V9" s="41">
        <v>2</v>
      </c>
      <c r="W9" s="41">
        <v>3</v>
      </c>
      <c r="X9" s="41">
        <v>4</v>
      </c>
      <c r="Y9" s="42" t="s">
        <v>780</v>
      </c>
      <c r="Z9" s="50" t="s">
        <v>786</v>
      </c>
    </row>
    <row r="10" spans="1:26" ht="60" x14ac:dyDescent="0.25">
      <c r="A10" s="28" t="s">
        <v>776</v>
      </c>
      <c r="B10" s="28" t="s">
        <v>775</v>
      </c>
      <c r="C10" s="29" t="s">
        <v>777</v>
      </c>
      <c r="D10" s="30" t="s">
        <v>778</v>
      </c>
      <c r="E10" s="31" t="s">
        <v>779</v>
      </c>
      <c r="F10" s="32"/>
      <c r="G10" s="31">
        <v>3</v>
      </c>
      <c r="H10" s="32">
        <v>2019</v>
      </c>
      <c r="I10" s="31">
        <v>6</v>
      </c>
      <c r="J10" s="31">
        <v>10</v>
      </c>
      <c r="K10" s="31">
        <v>12</v>
      </c>
      <c r="L10" s="33" t="s">
        <v>780</v>
      </c>
      <c r="M10" s="34" t="s">
        <v>1135</v>
      </c>
      <c r="N10" s="46" t="s">
        <v>798</v>
      </c>
      <c r="O10" s="45" t="s">
        <v>799</v>
      </c>
      <c r="P10" s="45" t="s">
        <v>800</v>
      </c>
      <c r="Q10" s="40" t="s">
        <v>778</v>
      </c>
      <c r="R10" s="41" t="s">
        <v>779</v>
      </c>
      <c r="S10" s="32"/>
      <c r="T10" s="41">
        <v>30</v>
      </c>
      <c r="U10" s="32">
        <v>2019</v>
      </c>
      <c r="V10" s="41">
        <v>40</v>
      </c>
      <c r="W10" s="41">
        <v>60</v>
      </c>
      <c r="X10" s="41">
        <v>100</v>
      </c>
      <c r="Y10" s="42" t="s">
        <v>780</v>
      </c>
      <c r="Z10" s="43" t="s">
        <v>786</v>
      </c>
    </row>
    <row r="11" spans="1:26" ht="71.25" x14ac:dyDescent="0.25">
      <c r="A11" s="28" t="s">
        <v>776</v>
      </c>
      <c r="B11" s="28" t="s">
        <v>775</v>
      </c>
      <c r="C11" s="29" t="s">
        <v>777</v>
      </c>
      <c r="D11" s="30" t="s">
        <v>778</v>
      </c>
      <c r="E11" s="31" t="s">
        <v>779</v>
      </c>
      <c r="F11" s="32"/>
      <c r="G11" s="31">
        <v>3</v>
      </c>
      <c r="H11" s="32">
        <v>2019</v>
      </c>
      <c r="I11" s="31">
        <v>6</v>
      </c>
      <c r="J11" s="31">
        <v>10</v>
      </c>
      <c r="K11" s="31">
        <v>12</v>
      </c>
      <c r="L11" s="33" t="s">
        <v>780</v>
      </c>
      <c r="M11" s="34" t="s">
        <v>1137</v>
      </c>
      <c r="N11" s="92" t="s">
        <v>801</v>
      </c>
      <c r="O11" s="102" t="s">
        <v>802</v>
      </c>
      <c r="P11" s="45" t="s">
        <v>803</v>
      </c>
      <c r="Q11" s="40" t="s">
        <v>778</v>
      </c>
      <c r="R11" s="41" t="s">
        <v>779</v>
      </c>
      <c r="S11" s="32"/>
      <c r="T11" s="41">
        <v>12</v>
      </c>
      <c r="U11" s="32">
        <v>2019</v>
      </c>
      <c r="V11" s="41">
        <v>10</v>
      </c>
      <c r="W11" s="41">
        <v>15</v>
      </c>
      <c r="X11" s="41">
        <v>20</v>
      </c>
      <c r="Y11" s="42" t="s">
        <v>780</v>
      </c>
      <c r="Z11" s="43" t="s">
        <v>786</v>
      </c>
    </row>
    <row r="12" spans="1:26" ht="60" x14ac:dyDescent="0.25">
      <c r="A12" s="28" t="s">
        <v>776</v>
      </c>
      <c r="B12" s="28" t="s">
        <v>775</v>
      </c>
      <c r="C12" s="29" t="s">
        <v>777</v>
      </c>
      <c r="D12" s="30" t="s">
        <v>778</v>
      </c>
      <c r="E12" s="31" t="s">
        <v>779</v>
      </c>
      <c r="F12" s="32"/>
      <c r="G12" s="31">
        <v>3</v>
      </c>
      <c r="H12" s="32">
        <v>2019</v>
      </c>
      <c r="I12" s="31">
        <v>6</v>
      </c>
      <c r="J12" s="31">
        <v>10</v>
      </c>
      <c r="K12" s="31">
        <v>12</v>
      </c>
      <c r="L12" s="33" t="s">
        <v>780</v>
      </c>
      <c r="M12" s="34" t="s">
        <v>1138</v>
      </c>
      <c r="N12" s="92" t="s">
        <v>805</v>
      </c>
      <c r="O12" s="103" t="s">
        <v>806</v>
      </c>
      <c r="P12" s="39" t="s">
        <v>808</v>
      </c>
      <c r="Q12" s="40" t="s">
        <v>778</v>
      </c>
      <c r="R12" s="41" t="s">
        <v>779</v>
      </c>
      <c r="S12" s="52"/>
      <c r="T12" s="41">
        <v>10</v>
      </c>
      <c r="U12" s="32">
        <v>2019</v>
      </c>
      <c r="V12" s="41">
        <v>6</v>
      </c>
      <c r="W12" s="41">
        <v>5</v>
      </c>
      <c r="X12" s="41">
        <v>2</v>
      </c>
      <c r="Y12" s="42" t="s">
        <v>780</v>
      </c>
      <c r="Z12" s="43" t="s">
        <v>786</v>
      </c>
    </row>
    <row r="13" spans="1:26" ht="60" x14ac:dyDescent="0.25">
      <c r="A13" s="28" t="s">
        <v>776</v>
      </c>
      <c r="B13" s="28" t="s">
        <v>775</v>
      </c>
      <c r="C13" s="29" t="s">
        <v>777</v>
      </c>
      <c r="D13" s="30" t="s">
        <v>778</v>
      </c>
      <c r="E13" s="31" t="s">
        <v>779</v>
      </c>
      <c r="F13" s="32"/>
      <c r="G13" s="31">
        <v>3</v>
      </c>
      <c r="H13" s="32">
        <v>2019</v>
      </c>
      <c r="I13" s="31">
        <v>6</v>
      </c>
      <c r="J13" s="31">
        <v>10</v>
      </c>
      <c r="K13" s="31">
        <v>12</v>
      </c>
      <c r="L13" s="33" t="s">
        <v>780</v>
      </c>
      <c r="M13" s="34" t="s">
        <v>1139</v>
      </c>
      <c r="N13" s="92" t="s">
        <v>809</v>
      </c>
      <c r="O13" s="47" t="s">
        <v>810</v>
      </c>
      <c r="P13" s="47" t="s">
        <v>811</v>
      </c>
      <c r="Q13" s="40" t="s">
        <v>778</v>
      </c>
      <c r="R13" s="41" t="s">
        <v>779</v>
      </c>
      <c r="S13" s="52"/>
      <c r="T13" s="54">
        <v>1</v>
      </c>
      <c r="U13" s="55">
        <v>2019</v>
      </c>
      <c r="V13" s="54">
        <v>2</v>
      </c>
      <c r="W13" s="54">
        <v>3</v>
      </c>
      <c r="X13" s="54">
        <v>4</v>
      </c>
      <c r="Y13" s="42" t="s">
        <v>780</v>
      </c>
      <c r="Z13" s="50" t="s">
        <v>812</v>
      </c>
    </row>
    <row r="14" spans="1:26" ht="60" x14ac:dyDescent="0.25">
      <c r="A14" s="28" t="s">
        <v>776</v>
      </c>
      <c r="B14" s="28" t="s">
        <v>775</v>
      </c>
      <c r="C14" s="29" t="s">
        <v>777</v>
      </c>
      <c r="D14" s="30" t="s">
        <v>778</v>
      </c>
      <c r="E14" s="31" t="s">
        <v>779</v>
      </c>
      <c r="F14" s="32"/>
      <c r="G14" s="31">
        <v>3</v>
      </c>
      <c r="H14" s="32">
        <v>2019</v>
      </c>
      <c r="I14" s="31">
        <v>6</v>
      </c>
      <c r="J14" s="31">
        <v>10</v>
      </c>
      <c r="K14" s="31">
        <v>12</v>
      </c>
      <c r="L14" s="33" t="s">
        <v>780</v>
      </c>
      <c r="M14" s="34" t="s">
        <v>1140</v>
      </c>
      <c r="N14" s="92" t="s">
        <v>1165</v>
      </c>
      <c r="O14" s="48" t="s">
        <v>814</v>
      </c>
      <c r="P14" s="48" t="s">
        <v>815</v>
      </c>
      <c r="Q14" s="40" t="s">
        <v>778</v>
      </c>
      <c r="R14" s="41" t="s">
        <v>779</v>
      </c>
      <c r="S14" s="52"/>
      <c r="T14" s="54">
        <v>1</v>
      </c>
      <c r="U14" s="55">
        <v>2019</v>
      </c>
      <c r="V14" s="54">
        <v>2</v>
      </c>
      <c r="W14" s="54">
        <v>3</v>
      </c>
      <c r="X14" s="54">
        <v>5</v>
      </c>
      <c r="Y14" s="42" t="s">
        <v>780</v>
      </c>
      <c r="Z14" s="50" t="s">
        <v>812</v>
      </c>
    </row>
    <row r="15" spans="1:26" ht="57" x14ac:dyDescent="0.25">
      <c r="A15" s="122" t="s">
        <v>2759</v>
      </c>
      <c r="B15" s="123" t="s">
        <v>816</v>
      </c>
      <c r="C15" s="57" t="s">
        <v>818</v>
      </c>
      <c r="D15" s="56" t="s">
        <v>819</v>
      </c>
      <c r="E15" s="31">
        <v>55.5</v>
      </c>
      <c r="F15" s="32">
        <v>2017</v>
      </c>
      <c r="G15" s="31">
        <v>55.6</v>
      </c>
      <c r="H15" s="32">
        <v>2019</v>
      </c>
      <c r="I15" s="31">
        <v>55.8</v>
      </c>
      <c r="J15" s="31">
        <v>56</v>
      </c>
      <c r="K15" s="31">
        <v>57</v>
      </c>
      <c r="L15" s="58" t="s">
        <v>820</v>
      </c>
      <c r="M15" s="34" t="s">
        <v>821</v>
      </c>
      <c r="N15" s="46" t="s">
        <v>823</v>
      </c>
      <c r="O15" s="61" t="s">
        <v>824</v>
      </c>
      <c r="P15" s="61" t="s">
        <v>825</v>
      </c>
      <c r="Q15" s="40" t="s">
        <v>826</v>
      </c>
      <c r="R15" s="62" t="s">
        <v>779</v>
      </c>
      <c r="S15" s="63"/>
      <c r="T15" s="54">
        <v>2500</v>
      </c>
      <c r="U15" s="32">
        <v>2019</v>
      </c>
      <c r="V15" s="54">
        <v>3000</v>
      </c>
      <c r="W15" s="54">
        <v>3500</v>
      </c>
      <c r="X15" s="54">
        <v>4000</v>
      </c>
      <c r="Y15" s="64" t="s">
        <v>820</v>
      </c>
      <c r="Z15" s="43" t="s">
        <v>821</v>
      </c>
    </row>
    <row r="16" spans="1:26" ht="71.25" x14ac:dyDescent="0.25">
      <c r="A16" s="122" t="s">
        <v>2759</v>
      </c>
      <c r="B16" s="123" t="s">
        <v>816</v>
      </c>
      <c r="C16" s="57" t="s">
        <v>818</v>
      </c>
      <c r="D16" s="56" t="s">
        <v>819</v>
      </c>
      <c r="E16" s="31">
        <v>55.5</v>
      </c>
      <c r="F16" s="32">
        <v>2017</v>
      </c>
      <c r="G16" s="31">
        <v>55.6</v>
      </c>
      <c r="H16" s="32">
        <v>2019</v>
      </c>
      <c r="I16" s="31">
        <v>55.8</v>
      </c>
      <c r="J16" s="31">
        <v>56</v>
      </c>
      <c r="K16" s="31">
        <v>57</v>
      </c>
      <c r="L16" s="58" t="s">
        <v>820</v>
      </c>
      <c r="M16" s="34" t="s">
        <v>821</v>
      </c>
      <c r="N16" s="46" t="s">
        <v>827</v>
      </c>
      <c r="O16" s="61" t="s">
        <v>828</v>
      </c>
      <c r="P16" s="61" t="s">
        <v>829</v>
      </c>
      <c r="Q16" s="40" t="s">
        <v>826</v>
      </c>
      <c r="R16" s="62" t="s">
        <v>779</v>
      </c>
      <c r="S16" s="63"/>
      <c r="T16" s="54">
        <v>5</v>
      </c>
      <c r="U16" s="32">
        <v>2019</v>
      </c>
      <c r="V16" s="54">
        <v>5</v>
      </c>
      <c r="W16" s="54">
        <v>10</v>
      </c>
      <c r="X16" s="54">
        <v>20</v>
      </c>
      <c r="Y16" s="64" t="s">
        <v>820</v>
      </c>
      <c r="Z16" s="43" t="s">
        <v>821</v>
      </c>
    </row>
    <row r="17" spans="1:26" ht="71.25" x14ac:dyDescent="0.25">
      <c r="A17" s="122" t="s">
        <v>2759</v>
      </c>
      <c r="B17" s="123" t="s">
        <v>816</v>
      </c>
      <c r="C17" s="57" t="s">
        <v>818</v>
      </c>
      <c r="D17" s="56" t="s">
        <v>819</v>
      </c>
      <c r="E17" s="31">
        <v>55.5</v>
      </c>
      <c r="F17" s="32">
        <v>2017</v>
      </c>
      <c r="G17" s="31">
        <v>55.6</v>
      </c>
      <c r="H17" s="32">
        <v>2019</v>
      </c>
      <c r="I17" s="31">
        <v>55.8</v>
      </c>
      <c r="J17" s="31">
        <v>56</v>
      </c>
      <c r="K17" s="31">
        <v>57</v>
      </c>
      <c r="L17" s="58" t="s">
        <v>820</v>
      </c>
      <c r="M17" s="34" t="s">
        <v>821</v>
      </c>
      <c r="N17" s="46" t="s">
        <v>830</v>
      </c>
      <c r="O17" s="61" t="s">
        <v>831</v>
      </c>
      <c r="P17" s="61" t="s">
        <v>832</v>
      </c>
      <c r="Q17" s="40" t="s">
        <v>833</v>
      </c>
      <c r="R17" s="62">
        <v>1188</v>
      </c>
      <c r="S17" s="63">
        <v>2018</v>
      </c>
      <c r="T17" s="62">
        <v>1718</v>
      </c>
      <c r="U17" s="32">
        <v>2019</v>
      </c>
      <c r="V17" s="62">
        <v>2320</v>
      </c>
      <c r="W17" s="62">
        <v>3130</v>
      </c>
      <c r="X17" s="62">
        <v>4225</v>
      </c>
      <c r="Y17" s="65" t="s">
        <v>834</v>
      </c>
      <c r="Z17" s="43" t="s">
        <v>821</v>
      </c>
    </row>
    <row r="18" spans="1:26" ht="71.25" x14ac:dyDescent="0.25">
      <c r="A18" s="122" t="s">
        <v>2759</v>
      </c>
      <c r="B18" s="123" t="s">
        <v>816</v>
      </c>
      <c r="C18" s="57" t="s">
        <v>818</v>
      </c>
      <c r="D18" s="56" t="s">
        <v>819</v>
      </c>
      <c r="E18" s="31">
        <v>55.5</v>
      </c>
      <c r="F18" s="32">
        <v>2017</v>
      </c>
      <c r="G18" s="31">
        <v>55.6</v>
      </c>
      <c r="H18" s="32">
        <v>2019</v>
      </c>
      <c r="I18" s="31">
        <v>55.8</v>
      </c>
      <c r="J18" s="31">
        <v>56</v>
      </c>
      <c r="K18" s="31">
        <v>57</v>
      </c>
      <c r="L18" s="58" t="s">
        <v>820</v>
      </c>
      <c r="M18" s="34" t="s">
        <v>821</v>
      </c>
      <c r="N18" s="46" t="s">
        <v>835</v>
      </c>
      <c r="O18" s="61" t="s">
        <v>836</v>
      </c>
      <c r="P18" s="61" t="s">
        <v>837</v>
      </c>
      <c r="Q18" s="40" t="s">
        <v>833</v>
      </c>
      <c r="R18" s="62">
        <v>64</v>
      </c>
      <c r="S18" s="63">
        <v>2018</v>
      </c>
      <c r="T18" s="66">
        <v>84</v>
      </c>
      <c r="U18" s="67">
        <v>2019</v>
      </c>
      <c r="V18" s="66">
        <v>91</v>
      </c>
      <c r="W18" s="66">
        <v>96</v>
      </c>
      <c r="X18" s="66">
        <v>97</v>
      </c>
      <c r="Y18" s="65" t="s">
        <v>838</v>
      </c>
      <c r="Z18" s="43" t="s">
        <v>821</v>
      </c>
    </row>
    <row r="19" spans="1:26" ht="71.25" x14ac:dyDescent="0.25">
      <c r="A19" s="122" t="s">
        <v>2759</v>
      </c>
      <c r="B19" s="123" t="s">
        <v>816</v>
      </c>
      <c r="C19" s="57" t="s">
        <v>818</v>
      </c>
      <c r="D19" s="56" t="s">
        <v>819</v>
      </c>
      <c r="E19" s="31">
        <v>55.5</v>
      </c>
      <c r="F19" s="32">
        <v>2017</v>
      </c>
      <c r="G19" s="31">
        <v>55.6</v>
      </c>
      <c r="H19" s="32">
        <v>2019</v>
      </c>
      <c r="I19" s="31">
        <v>55.8</v>
      </c>
      <c r="J19" s="31">
        <v>56</v>
      </c>
      <c r="K19" s="31">
        <v>57</v>
      </c>
      <c r="L19" s="58" t="s">
        <v>820</v>
      </c>
      <c r="M19" s="34" t="s">
        <v>821</v>
      </c>
      <c r="N19" s="46" t="s">
        <v>839</v>
      </c>
      <c r="O19" s="61" t="s">
        <v>840</v>
      </c>
      <c r="P19" s="61" t="s">
        <v>841</v>
      </c>
      <c r="Q19" s="40" t="s">
        <v>842</v>
      </c>
      <c r="R19" s="62">
        <v>75</v>
      </c>
      <c r="S19" s="63">
        <v>2018</v>
      </c>
      <c r="T19" s="62">
        <v>88</v>
      </c>
      <c r="U19" s="32">
        <v>2019</v>
      </c>
      <c r="V19" s="66">
        <v>100</v>
      </c>
      <c r="W19" s="66">
        <v>100</v>
      </c>
      <c r="X19" s="66">
        <v>100</v>
      </c>
      <c r="Y19" s="60" t="s">
        <v>843</v>
      </c>
      <c r="Z19" s="43" t="s">
        <v>821</v>
      </c>
    </row>
    <row r="20" spans="1:26" ht="45" x14ac:dyDescent="0.25">
      <c r="A20" s="68" t="s">
        <v>845</v>
      </c>
      <c r="B20" s="56" t="s">
        <v>844</v>
      </c>
      <c r="C20" s="57" t="s">
        <v>846</v>
      </c>
      <c r="D20" s="56" t="s">
        <v>819</v>
      </c>
      <c r="E20" s="31">
        <v>65.8</v>
      </c>
      <c r="F20" s="32">
        <v>2017</v>
      </c>
      <c r="G20" s="31">
        <v>66</v>
      </c>
      <c r="H20" s="32">
        <v>2019</v>
      </c>
      <c r="I20" s="31">
        <v>68</v>
      </c>
      <c r="J20" s="31">
        <v>70</v>
      </c>
      <c r="K20" s="31">
        <v>72</v>
      </c>
      <c r="L20" s="58" t="s">
        <v>847</v>
      </c>
      <c r="M20" s="34" t="s">
        <v>848</v>
      </c>
      <c r="N20" s="69" t="s">
        <v>850</v>
      </c>
      <c r="O20" s="61" t="s">
        <v>851</v>
      </c>
      <c r="P20" s="61" t="s">
        <v>852</v>
      </c>
      <c r="Q20" s="40" t="s">
        <v>819</v>
      </c>
      <c r="R20" s="62">
        <v>62.8</v>
      </c>
      <c r="S20" s="32">
        <v>2017</v>
      </c>
      <c r="T20" s="62">
        <v>63</v>
      </c>
      <c r="U20" s="32">
        <v>2019</v>
      </c>
      <c r="V20" s="62">
        <v>65</v>
      </c>
      <c r="W20" s="62">
        <v>67</v>
      </c>
      <c r="X20" s="62">
        <v>69</v>
      </c>
      <c r="Y20" s="64" t="s">
        <v>847</v>
      </c>
      <c r="Z20" s="70" t="s">
        <v>853</v>
      </c>
    </row>
    <row r="21" spans="1:26" ht="45" x14ac:dyDescent="0.25">
      <c r="A21" s="68" t="s">
        <v>845</v>
      </c>
      <c r="B21" s="56" t="s">
        <v>844</v>
      </c>
      <c r="C21" s="57" t="s">
        <v>846</v>
      </c>
      <c r="D21" s="56" t="s">
        <v>819</v>
      </c>
      <c r="E21" s="31">
        <v>65.8</v>
      </c>
      <c r="F21" s="32">
        <v>2017</v>
      </c>
      <c r="G21" s="31">
        <v>66</v>
      </c>
      <c r="H21" s="32">
        <v>2019</v>
      </c>
      <c r="I21" s="31">
        <v>68</v>
      </c>
      <c r="J21" s="31">
        <v>70</v>
      </c>
      <c r="K21" s="31">
        <v>72</v>
      </c>
      <c r="L21" s="58" t="s">
        <v>847</v>
      </c>
      <c r="M21" s="34" t="s">
        <v>1155</v>
      </c>
      <c r="N21" s="69" t="s">
        <v>854</v>
      </c>
      <c r="O21" s="61" t="s">
        <v>855</v>
      </c>
      <c r="P21" s="61" t="s">
        <v>856</v>
      </c>
      <c r="Q21" s="40" t="s">
        <v>819</v>
      </c>
      <c r="R21" s="62">
        <v>68.8</v>
      </c>
      <c r="S21" s="32">
        <v>2017</v>
      </c>
      <c r="T21" s="62">
        <v>69</v>
      </c>
      <c r="U21" s="32">
        <v>2019</v>
      </c>
      <c r="V21" s="62">
        <v>71</v>
      </c>
      <c r="W21" s="62">
        <v>73</v>
      </c>
      <c r="X21" s="62">
        <v>75</v>
      </c>
      <c r="Y21" s="64" t="s">
        <v>847</v>
      </c>
      <c r="Z21" s="70" t="s">
        <v>853</v>
      </c>
    </row>
    <row r="22" spans="1:26" ht="45" x14ac:dyDescent="0.25">
      <c r="A22" s="68" t="s">
        <v>845</v>
      </c>
      <c r="B22" s="56" t="s">
        <v>844</v>
      </c>
      <c r="C22" s="57" t="s">
        <v>846</v>
      </c>
      <c r="D22" s="56" t="s">
        <v>819</v>
      </c>
      <c r="E22" s="31">
        <v>65.8</v>
      </c>
      <c r="F22" s="32">
        <v>2017</v>
      </c>
      <c r="G22" s="31">
        <v>66</v>
      </c>
      <c r="H22" s="32">
        <v>2019</v>
      </c>
      <c r="I22" s="31">
        <v>68</v>
      </c>
      <c r="J22" s="31">
        <v>70</v>
      </c>
      <c r="K22" s="31">
        <v>72</v>
      </c>
      <c r="L22" s="58" t="s">
        <v>847</v>
      </c>
      <c r="M22" s="34" t="s">
        <v>1156</v>
      </c>
      <c r="N22" s="71" t="s">
        <v>857</v>
      </c>
      <c r="O22" s="61" t="s">
        <v>858</v>
      </c>
      <c r="P22" s="61" t="s">
        <v>859</v>
      </c>
      <c r="Q22" s="40" t="s">
        <v>860</v>
      </c>
      <c r="R22" s="62" t="s">
        <v>779</v>
      </c>
      <c r="S22" s="32">
        <v>2018</v>
      </c>
      <c r="T22" s="62" t="s">
        <v>779</v>
      </c>
      <c r="U22" s="32">
        <v>2019</v>
      </c>
      <c r="V22" s="62" t="s">
        <v>779</v>
      </c>
      <c r="W22" s="62" t="s">
        <v>779</v>
      </c>
      <c r="X22" s="62" t="s">
        <v>779</v>
      </c>
      <c r="Y22" s="64" t="s">
        <v>847</v>
      </c>
      <c r="Z22" s="70" t="s">
        <v>821</v>
      </c>
    </row>
    <row r="23" spans="1:26" ht="45" x14ac:dyDescent="0.25">
      <c r="A23" s="68" t="s">
        <v>845</v>
      </c>
      <c r="B23" s="56" t="s">
        <v>844</v>
      </c>
      <c r="C23" s="57" t="s">
        <v>846</v>
      </c>
      <c r="D23" s="56" t="s">
        <v>819</v>
      </c>
      <c r="E23" s="31">
        <v>65.8</v>
      </c>
      <c r="F23" s="32">
        <v>2017</v>
      </c>
      <c r="G23" s="31">
        <v>66</v>
      </c>
      <c r="H23" s="32">
        <v>2019</v>
      </c>
      <c r="I23" s="31">
        <v>68</v>
      </c>
      <c r="J23" s="31">
        <v>70</v>
      </c>
      <c r="K23" s="31">
        <v>72</v>
      </c>
      <c r="L23" s="58" t="s">
        <v>847</v>
      </c>
      <c r="M23" s="34" t="s">
        <v>1157</v>
      </c>
      <c r="N23" s="71" t="s">
        <v>861</v>
      </c>
      <c r="O23" s="61" t="s">
        <v>862</v>
      </c>
      <c r="P23" s="61" t="s">
        <v>863</v>
      </c>
      <c r="Q23" s="40" t="s">
        <v>860</v>
      </c>
      <c r="R23" s="62">
        <v>10</v>
      </c>
      <c r="S23" s="32">
        <v>2018</v>
      </c>
      <c r="T23" s="62">
        <v>50</v>
      </c>
      <c r="U23" s="32">
        <v>2019</v>
      </c>
      <c r="V23" s="62">
        <v>55</v>
      </c>
      <c r="W23" s="62">
        <v>60</v>
      </c>
      <c r="X23" s="62">
        <v>65</v>
      </c>
      <c r="Y23" s="65" t="s">
        <v>864</v>
      </c>
      <c r="Z23" s="70" t="s">
        <v>821</v>
      </c>
    </row>
    <row r="24" spans="1:26" ht="45" x14ac:dyDescent="0.25">
      <c r="A24" s="68" t="s">
        <v>845</v>
      </c>
      <c r="B24" s="119" t="s">
        <v>844</v>
      </c>
      <c r="C24" s="29" t="s">
        <v>846</v>
      </c>
      <c r="D24" s="56" t="s">
        <v>819</v>
      </c>
      <c r="E24" s="31">
        <v>65.8</v>
      </c>
      <c r="F24" s="32">
        <v>2017</v>
      </c>
      <c r="G24" s="31">
        <v>66</v>
      </c>
      <c r="H24" s="32">
        <v>2019</v>
      </c>
      <c r="I24" s="31">
        <v>68</v>
      </c>
      <c r="J24" s="31">
        <v>70</v>
      </c>
      <c r="K24" s="31">
        <v>72</v>
      </c>
      <c r="L24" s="58" t="s">
        <v>847</v>
      </c>
      <c r="M24" s="34" t="s">
        <v>1158</v>
      </c>
      <c r="N24" s="71" t="s">
        <v>865</v>
      </c>
      <c r="O24" s="61" t="s">
        <v>866</v>
      </c>
      <c r="P24" s="61" t="s">
        <v>867</v>
      </c>
      <c r="Q24" s="40" t="s">
        <v>868</v>
      </c>
      <c r="R24" s="62">
        <v>80</v>
      </c>
      <c r="S24" s="32">
        <v>2018</v>
      </c>
      <c r="T24" s="62">
        <v>100</v>
      </c>
      <c r="U24" s="32">
        <v>2019</v>
      </c>
      <c r="V24" s="62">
        <v>100</v>
      </c>
      <c r="W24" s="62">
        <v>100</v>
      </c>
      <c r="X24" s="62">
        <v>100</v>
      </c>
      <c r="Y24" s="65" t="s">
        <v>869</v>
      </c>
      <c r="Z24" s="70"/>
    </row>
    <row r="25" spans="1:26" ht="60" x14ac:dyDescent="0.25">
      <c r="A25" s="122" t="s">
        <v>871</v>
      </c>
      <c r="B25" s="123" t="s">
        <v>870</v>
      </c>
      <c r="C25" s="57" t="s">
        <v>872</v>
      </c>
      <c r="D25" s="72" t="s">
        <v>873</v>
      </c>
      <c r="E25" s="73">
        <v>52.5</v>
      </c>
      <c r="F25" s="32">
        <v>2017</v>
      </c>
      <c r="G25" s="73">
        <v>50</v>
      </c>
      <c r="H25" s="32">
        <v>2019</v>
      </c>
      <c r="I25" s="74">
        <f>90000/200000*100</f>
        <v>45</v>
      </c>
      <c r="J25" s="74">
        <v>42</v>
      </c>
      <c r="K25" s="74">
        <v>40</v>
      </c>
      <c r="L25" s="58" t="s">
        <v>874</v>
      </c>
      <c r="M25" s="34" t="s">
        <v>821</v>
      </c>
      <c r="N25" s="46" t="s">
        <v>876</v>
      </c>
      <c r="O25" s="61" t="s">
        <v>877</v>
      </c>
      <c r="P25" s="61" t="s">
        <v>878</v>
      </c>
      <c r="Q25" s="40" t="s">
        <v>879</v>
      </c>
      <c r="R25" s="62">
        <v>0</v>
      </c>
      <c r="S25" s="63">
        <v>2018</v>
      </c>
      <c r="T25" s="62">
        <v>0</v>
      </c>
      <c r="U25" s="32">
        <v>2019</v>
      </c>
      <c r="V25" s="62">
        <v>10</v>
      </c>
      <c r="W25" s="62">
        <v>20</v>
      </c>
      <c r="X25" s="62">
        <v>25</v>
      </c>
      <c r="Y25" s="64" t="s">
        <v>880</v>
      </c>
      <c r="Z25" s="70" t="s">
        <v>881</v>
      </c>
    </row>
    <row r="26" spans="1:26" ht="60" x14ac:dyDescent="0.25">
      <c r="A26" s="122" t="s">
        <v>871</v>
      </c>
      <c r="B26" s="123" t="s">
        <v>870</v>
      </c>
      <c r="C26" s="57" t="s">
        <v>872</v>
      </c>
      <c r="D26" s="72" t="s">
        <v>873</v>
      </c>
      <c r="E26" s="73">
        <v>52.5</v>
      </c>
      <c r="F26" s="32">
        <v>2017</v>
      </c>
      <c r="G26" s="73">
        <v>50</v>
      </c>
      <c r="H26" s="32">
        <v>2019</v>
      </c>
      <c r="I26" s="74">
        <f t="shared" ref="I26:I29" si="0">90000/200000*100</f>
        <v>45</v>
      </c>
      <c r="J26" s="74">
        <v>42</v>
      </c>
      <c r="K26" s="74">
        <v>40</v>
      </c>
      <c r="L26" s="58" t="s">
        <v>874</v>
      </c>
      <c r="M26" s="34" t="s">
        <v>821</v>
      </c>
      <c r="N26" s="46" t="s">
        <v>882</v>
      </c>
      <c r="O26" s="61" t="s">
        <v>883</v>
      </c>
      <c r="P26" s="61" t="s">
        <v>884</v>
      </c>
      <c r="Q26" s="40" t="s">
        <v>885</v>
      </c>
      <c r="R26" s="62">
        <v>0</v>
      </c>
      <c r="S26" s="63">
        <v>2018</v>
      </c>
      <c r="T26" s="62">
        <v>0</v>
      </c>
      <c r="U26" s="32">
        <v>2019</v>
      </c>
      <c r="V26" s="54">
        <v>20</v>
      </c>
      <c r="W26" s="54">
        <v>35</v>
      </c>
      <c r="X26" s="54">
        <v>50</v>
      </c>
      <c r="Y26" s="64" t="s">
        <v>874</v>
      </c>
      <c r="Z26" s="70" t="s">
        <v>881</v>
      </c>
    </row>
    <row r="27" spans="1:26" ht="60" x14ac:dyDescent="0.25">
      <c r="A27" s="122" t="s">
        <v>871</v>
      </c>
      <c r="B27" s="123" t="s">
        <v>870</v>
      </c>
      <c r="C27" s="57" t="s">
        <v>872</v>
      </c>
      <c r="D27" s="72" t="s">
        <v>873</v>
      </c>
      <c r="E27" s="73">
        <v>52.5</v>
      </c>
      <c r="F27" s="32">
        <v>2017</v>
      </c>
      <c r="G27" s="73">
        <v>50</v>
      </c>
      <c r="H27" s="32">
        <v>2019</v>
      </c>
      <c r="I27" s="74">
        <f t="shared" si="0"/>
        <v>45</v>
      </c>
      <c r="J27" s="74">
        <v>42</v>
      </c>
      <c r="K27" s="74">
        <v>40</v>
      </c>
      <c r="L27" s="58" t="s">
        <v>874</v>
      </c>
      <c r="M27" s="34" t="s">
        <v>821</v>
      </c>
      <c r="N27" s="46" t="s">
        <v>886</v>
      </c>
      <c r="O27" s="61" t="s">
        <v>887</v>
      </c>
      <c r="P27" s="61" t="s">
        <v>888</v>
      </c>
      <c r="Q27" s="40" t="s">
        <v>885</v>
      </c>
      <c r="R27" s="54">
        <v>90.6</v>
      </c>
      <c r="S27" s="63">
        <v>2018</v>
      </c>
      <c r="T27" s="54">
        <v>91</v>
      </c>
      <c r="U27" s="32">
        <v>2019</v>
      </c>
      <c r="V27" s="54">
        <v>92</v>
      </c>
      <c r="W27" s="54">
        <v>95</v>
      </c>
      <c r="X27" s="54">
        <v>98</v>
      </c>
      <c r="Y27" s="64" t="s">
        <v>889</v>
      </c>
      <c r="Z27" s="70" t="s">
        <v>881</v>
      </c>
    </row>
    <row r="28" spans="1:26" ht="60" x14ac:dyDescent="0.25">
      <c r="A28" s="122" t="s">
        <v>871</v>
      </c>
      <c r="B28" s="123" t="s">
        <v>870</v>
      </c>
      <c r="C28" s="57" t="s">
        <v>872</v>
      </c>
      <c r="D28" s="72" t="s">
        <v>873</v>
      </c>
      <c r="E28" s="73">
        <v>52.5</v>
      </c>
      <c r="F28" s="32">
        <v>2017</v>
      </c>
      <c r="G28" s="73">
        <v>50</v>
      </c>
      <c r="H28" s="32">
        <v>2019</v>
      </c>
      <c r="I28" s="74">
        <f t="shared" si="0"/>
        <v>45</v>
      </c>
      <c r="J28" s="74">
        <v>42</v>
      </c>
      <c r="K28" s="74">
        <v>40</v>
      </c>
      <c r="L28" s="58" t="s">
        <v>874</v>
      </c>
      <c r="M28" s="34" t="s">
        <v>821</v>
      </c>
      <c r="N28" s="46" t="s">
        <v>890</v>
      </c>
      <c r="O28" s="61" t="s">
        <v>891</v>
      </c>
      <c r="P28" s="61" t="s">
        <v>892</v>
      </c>
      <c r="Q28" s="40" t="s">
        <v>893</v>
      </c>
      <c r="R28" s="62" t="s">
        <v>779</v>
      </c>
      <c r="S28" s="63"/>
      <c r="T28" s="62" t="s">
        <v>779</v>
      </c>
      <c r="U28" s="32">
        <v>2019</v>
      </c>
      <c r="V28" s="62" t="s">
        <v>779</v>
      </c>
      <c r="W28" s="62" t="s">
        <v>779</v>
      </c>
      <c r="X28" s="62" t="s">
        <v>779</v>
      </c>
      <c r="Y28" s="64" t="s">
        <v>874</v>
      </c>
      <c r="Z28" s="70" t="s">
        <v>881</v>
      </c>
    </row>
    <row r="29" spans="1:26" ht="60" x14ac:dyDescent="0.25">
      <c r="A29" s="122" t="s">
        <v>871</v>
      </c>
      <c r="B29" s="123" t="s">
        <v>870</v>
      </c>
      <c r="C29" s="57" t="s">
        <v>872</v>
      </c>
      <c r="D29" s="72" t="s">
        <v>873</v>
      </c>
      <c r="E29" s="73">
        <v>52.5</v>
      </c>
      <c r="F29" s="32">
        <v>2017</v>
      </c>
      <c r="G29" s="73">
        <v>50</v>
      </c>
      <c r="H29" s="32">
        <v>2019</v>
      </c>
      <c r="I29" s="74">
        <f t="shared" si="0"/>
        <v>45</v>
      </c>
      <c r="J29" s="74">
        <v>42</v>
      </c>
      <c r="K29" s="74">
        <v>40</v>
      </c>
      <c r="L29" s="58" t="s">
        <v>874</v>
      </c>
      <c r="M29" s="34" t="s">
        <v>821</v>
      </c>
      <c r="N29" s="46" t="s">
        <v>894</v>
      </c>
      <c r="O29" s="61" t="s">
        <v>895</v>
      </c>
      <c r="P29" s="61" t="s">
        <v>896</v>
      </c>
      <c r="Q29" s="40" t="s">
        <v>885</v>
      </c>
      <c r="R29" s="62" t="s">
        <v>779</v>
      </c>
      <c r="S29" s="63"/>
      <c r="T29" s="62" t="s">
        <v>779</v>
      </c>
      <c r="U29" s="32">
        <v>2019</v>
      </c>
      <c r="V29" s="62" t="s">
        <v>779</v>
      </c>
      <c r="W29" s="62" t="s">
        <v>779</v>
      </c>
      <c r="X29" s="62" t="s">
        <v>779</v>
      </c>
      <c r="Y29" s="64" t="s">
        <v>874</v>
      </c>
      <c r="Z29" s="70" t="s">
        <v>881</v>
      </c>
    </row>
    <row r="30" spans="1:26" ht="60" x14ac:dyDescent="0.25">
      <c r="A30" s="57" t="s">
        <v>898</v>
      </c>
      <c r="B30" s="56" t="s">
        <v>897</v>
      </c>
      <c r="C30" s="57" t="s">
        <v>899</v>
      </c>
      <c r="D30" s="56" t="s">
        <v>900</v>
      </c>
      <c r="E30" s="31">
        <v>98.4</v>
      </c>
      <c r="F30" s="32">
        <v>2018</v>
      </c>
      <c r="G30" s="31">
        <v>98.21</v>
      </c>
      <c r="H30" s="32">
        <v>2019</v>
      </c>
      <c r="I30" s="31">
        <v>98.2</v>
      </c>
      <c r="J30" s="31">
        <v>98.3</v>
      </c>
      <c r="K30" s="31">
        <v>98.4</v>
      </c>
      <c r="L30" s="58" t="s">
        <v>901</v>
      </c>
      <c r="M30" s="34" t="s">
        <v>902</v>
      </c>
      <c r="N30" s="46" t="s">
        <v>904</v>
      </c>
      <c r="O30" s="61" t="s">
        <v>905</v>
      </c>
      <c r="P30" s="61" t="s">
        <v>906</v>
      </c>
      <c r="Q30" s="40" t="s">
        <v>907</v>
      </c>
      <c r="R30" s="62">
        <v>42911.82</v>
      </c>
      <c r="S30" s="32">
        <v>2018</v>
      </c>
      <c r="T30" s="66">
        <v>45411</v>
      </c>
      <c r="U30" s="32">
        <v>2019</v>
      </c>
      <c r="V30" s="66">
        <v>47911</v>
      </c>
      <c r="W30" s="66">
        <v>50411</v>
      </c>
      <c r="X30" s="66">
        <v>52911</v>
      </c>
      <c r="Y30" s="64" t="s">
        <v>908</v>
      </c>
      <c r="Z30" s="70" t="s">
        <v>909</v>
      </c>
    </row>
    <row r="31" spans="1:26" ht="60" x14ac:dyDescent="0.25">
      <c r="A31" s="68" t="s">
        <v>898</v>
      </c>
      <c r="B31" s="120" t="s">
        <v>897</v>
      </c>
      <c r="C31" s="121" t="s">
        <v>899</v>
      </c>
      <c r="D31" s="56" t="s">
        <v>900</v>
      </c>
      <c r="E31" s="31">
        <v>98.4</v>
      </c>
      <c r="F31" s="32">
        <v>2018</v>
      </c>
      <c r="G31" s="31">
        <v>98.21</v>
      </c>
      <c r="H31" s="32">
        <v>2019</v>
      </c>
      <c r="I31" s="31">
        <v>98.2</v>
      </c>
      <c r="J31" s="31">
        <v>98.3</v>
      </c>
      <c r="K31" s="31">
        <v>98.4</v>
      </c>
      <c r="L31" s="58" t="s">
        <v>901</v>
      </c>
      <c r="M31" s="34" t="s">
        <v>1151</v>
      </c>
      <c r="N31" s="75" t="s">
        <v>910</v>
      </c>
      <c r="O31" s="61" t="s">
        <v>911</v>
      </c>
      <c r="P31" s="61" t="s">
        <v>912</v>
      </c>
      <c r="Q31" s="40" t="s">
        <v>907</v>
      </c>
      <c r="R31" s="62">
        <v>2.8</v>
      </c>
      <c r="S31" s="32">
        <v>2018</v>
      </c>
      <c r="T31" s="66">
        <v>3.3</v>
      </c>
      <c r="U31" s="67">
        <v>2019</v>
      </c>
      <c r="V31" s="66">
        <v>3.9</v>
      </c>
      <c r="W31" s="66">
        <v>4.5</v>
      </c>
      <c r="X31" s="66">
        <v>5</v>
      </c>
      <c r="Y31" s="64" t="s">
        <v>908</v>
      </c>
      <c r="Z31" s="70" t="s">
        <v>812</v>
      </c>
    </row>
    <row r="32" spans="1:26" ht="60" x14ac:dyDescent="0.25">
      <c r="A32" s="68" t="s">
        <v>898</v>
      </c>
      <c r="B32" s="56" t="s">
        <v>897</v>
      </c>
      <c r="C32" s="57" t="s">
        <v>899</v>
      </c>
      <c r="D32" s="56" t="s">
        <v>900</v>
      </c>
      <c r="E32" s="31">
        <v>98.4</v>
      </c>
      <c r="F32" s="32">
        <v>2018</v>
      </c>
      <c r="G32" s="31">
        <v>98.21</v>
      </c>
      <c r="H32" s="32">
        <v>2019</v>
      </c>
      <c r="I32" s="31">
        <v>98.2</v>
      </c>
      <c r="J32" s="31">
        <v>98.3</v>
      </c>
      <c r="K32" s="31">
        <v>98.4</v>
      </c>
      <c r="L32" s="58" t="s">
        <v>901</v>
      </c>
      <c r="M32" s="34" t="s">
        <v>1152</v>
      </c>
      <c r="N32" s="75" t="s">
        <v>913</v>
      </c>
      <c r="O32" s="61" t="s">
        <v>914</v>
      </c>
      <c r="P32" s="61" t="s">
        <v>915</v>
      </c>
      <c r="Q32" s="40" t="s">
        <v>916</v>
      </c>
      <c r="R32" s="62" t="s">
        <v>779</v>
      </c>
      <c r="S32" s="32">
        <v>2018</v>
      </c>
      <c r="T32" s="54">
        <v>60</v>
      </c>
      <c r="U32" s="32">
        <v>2019</v>
      </c>
      <c r="V32" s="54">
        <v>65</v>
      </c>
      <c r="W32" s="54">
        <v>70</v>
      </c>
      <c r="X32" s="54">
        <v>75</v>
      </c>
      <c r="Y32" s="64" t="s">
        <v>901</v>
      </c>
      <c r="Z32" s="70" t="s">
        <v>812</v>
      </c>
    </row>
    <row r="33" spans="1:26" ht="71.25" x14ac:dyDescent="0.25">
      <c r="A33" s="68" t="s">
        <v>898</v>
      </c>
      <c r="B33" s="56" t="s">
        <v>897</v>
      </c>
      <c r="C33" s="57" t="s">
        <v>899</v>
      </c>
      <c r="D33" s="56" t="s">
        <v>900</v>
      </c>
      <c r="E33" s="31">
        <v>98.4</v>
      </c>
      <c r="F33" s="32">
        <v>2018</v>
      </c>
      <c r="G33" s="31">
        <v>98.21</v>
      </c>
      <c r="H33" s="32">
        <v>2019</v>
      </c>
      <c r="I33" s="31">
        <v>98.2</v>
      </c>
      <c r="J33" s="31">
        <v>98.3</v>
      </c>
      <c r="K33" s="31">
        <v>98.4</v>
      </c>
      <c r="L33" s="58" t="s">
        <v>901</v>
      </c>
      <c r="M33" s="34" t="s">
        <v>1153</v>
      </c>
      <c r="N33" s="75" t="s">
        <v>917</v>
      </c>
      <c r="O33" s="61" t="s">
        <v>918</v>
      </c>
      <c r="P33" s="61" t="s">
        <v>919</v>
      </c>
      <c r="Q33" s="40" t="s">
        <v>920</v>
      </c>
      <c r="R33" s="62">
        <v>30</v>
      </c>
      <c r="S33" s="32">
        <v>2018</v>
      </c>
      <c r="T33" s="62">
        <v>30</v>
      </c>
      <c r="U33" s="32">
        <v>2019</v>
      </c>
      <c r="V33" s="62">
        <v>45</v>
      </c>
      <c r="W33" s="62">
        <v>50</v>
      </c>
      <c r="X33" s="62">
        <v>55</v>
      </c>
      <c r="Y33" s="64" t="s">
        <v>901</v>
      </c>
      <c r="Z33" s="70" t="s">
        <v>812</v>
      </c>
    </row>
    <row r="34" spans="1:26" ht="60" x14ac:dyDescent="0.25">
      <c r="A34" s="68" t="s">
        <v>898</v>
      </c>
      <c r="B34" s="56" t="s">
        <v>897</v>
      </c>
      <c r="C34" s="57" t="s">
        <v>899</v>
      </c>
      <c r="D34" s="56" t="s">
        <v>900</v>
      </c>
      <c r="E34" s="31">
        <v>98.4</v>
      </c>
      <c r="F34" s="32">
        <v>2018</v>
      </c>
      <c r="G34" s="31">
        <v>98.21</v>
      </c>
      <c r="H34" s="32">
        <v>2019</v>
      </c>
      <c r="I34" s="31">
        <v>98.2</v>
      </c>
      <c r="J34" s="31">
        <v>98.3</v>
      </c>
      <c r="K34" s="31">
        <v>98.4</v>
      </c>
      <c r="L34" s="58" t="s">
        <v>901</v>
      </c>
      <c r="M34" s="34" t="s">
        <v>1154</v>
      </c>
      <c r="N34" s="75" t="s">
        <v>921</v>
      </c>
      <c r="O34" s="61" t="s">
        <v>922</v>
      </c>
      <c r="P34" s="61" t="s">
        <v>923</v>
      </c>
      <c r="Q34" s="40" t="s">
        <v>920</v>
      </c>
      <c r="R34" s="62">
        <v>33</v>
      </c>
      <c r="S34" s="32">
        <v>2018</v>
      </c>
      <c r="T34" s="62">
        <v>35</v>
      </c>
      <c r="U34" s="32">
        <v>2019</v>
      </c>
      <c r="V34" s="62">
        <v>50</v>
      </c>
      <c r="W34" s="62">
        <v>60</v>
      </c>
      <c r="X34" s="62">
        <v>60</v>
      </c>
      <c r="Y34" s="64" t="s">
        <v>901</v>
      </c>
      <c r="Z34" s="70" t="s">
        <v>812</v>
      </c>
    </row>
    <row r="35" spans="1:26" ht="45" x14ac:dyDescent="0.25">
      <c r="A35" s="124" t="s">
        <v>925</v>
      </c>
      <c r="B35" s="124" t="s">
        <v>1136</v>
      </c>
      <c r="C35" s="57" t="s">
        <v>926</v>
      </c>
      <c r="D35" s="76"/>
      <c r="E35" s="31">
        <v>1569</v>
      </c>
      <c r="F35" s="32">
        <v>2016</v>
      </c>
      <c r="G35" s="31" t="s">
        <v>779</v>
      </c>
      <c r="H35" s="32">
        <v>2019</v>
      </c>
      <c r="I35" s="31" t="s">
        <v>779</v>
      </c>
      <c r="J35" s="31" t="s">
        <v>779</v>
      </c>
      <c r="K35" s="31" t="s">
        <v>779</v>
      </c>
      <c r="L35" s="58" t="s">
        <v>927</v>
      </c>
      <c r="M35" s="34" t="s">
        <v>928</v>
      </c>
      <c r="N35" s="46" t="s">
        <v>930</v>
      </c>
      <c r="O35" s="61" t="s">
        <v>931</v>
      </c>
      <c r="P35" s="61" t="s">
        <v>932</v>
      </c>
      <c r="Q35" s="40" t="s">
        <v>933</v>
      </c>
      <c r="R35" s="54">
        <v>100</v>
      </c>
      <c r="S35" s="63">
        <v>2018</v>
      </c>
      <c r="T35" s="54">
        <v>100</v>
      </c>
      <c r="U35" s="32">
        <v>2019</v>
      </c>
      <c r="V35" s="54">
        <v>100</v>
      </c>
      <c r="W35" s="54">
        <v>100</v>
      </c>
      <c r="X35" s="54">
        <v>100</v>
      </c>
      <c r="Y35" s="64" t="s">
        <v>927</v>
      </c>
      <c r="Z35" s="70" t="s">
        <v>928</v>
      </c>
    </row>
    <row r="36" spans="1:26" ht="57" x14ac:dyDescent="0.25">
      <c r="A36" s="124" t="s">
        <v>925</v>
      </c>
      <c r="B36" s="124" t="s">
        <v>1136</v>
      </c>
      <c r="C36" s="57" t="s">
        <v>926</v>
      </c>
      <c r="D36" s="76"/>
      <c r="E36" s="31">
        <v>1569</v>
      </c>
      <c r="F36" s="32">
        <v>2016</v>
      </c>
      <c r="G36" s="31" t="s">
        <v>779</v>
      </c>
      <c r="H36" s="32">
        <v>2020</v>
      </c>
      <c r="I36" s="31" t="s">
        <v>779</v>
      </c>
      <c r="J36" s="31" t="s">
        <v>779</v>
      </c>
      <c r="K36" s="31" t="s">
        <v>779</v>
      </c>
      <c r="L36" s="58" t="s">
        <v>927</v>
      </c>
      <c r="M36" s="34" t="s">
        <v>1146</v>
      </c>
      <c r="N36" s="46" t="s">
        <v>934</v>
      </c>
      <c r="O36" s="61" t="s">
        <v>935</v>
      </c>
      <c r="P36" s="61" t="s">
        <v>936</v>
      </c>
      <c r="Q36" s="40" t="s">
        <v>933</v>
      </c>
      <c r="R36" s="62" t="s">
        <v>779</v>
      </c>
      <c r="S36" s="63"/>
      <c r="T36" s="54">
        <v>2</v>
      </c>
      <c r="U36" s="32">
        <v>2019</v>
      </c>
      <c r="V36" s="54">
        <v>4</v>
      </c>
      <c r="W36" s="54">
        <v>5</v>
      </c>
      <c r="X36" s="54">
        <v>6</v>
      </c>
      <c r="Y36" s="64" t="s">
        <v>927</v>
      </c>
      <c r="Z36" s="70" t="s">
        <v>928</v>
      </c>
    </row>
    <row r="37" spans="1:26" ht="45" x14ac:dyDescent="0.25">
      <c r="A37" s="124" t="s">
        <v>925</v>
      </c>
      <c r="B37" s="124" t="s">
        <v>1136</v>
      </c>
      <c r="C37" s="57" t="s">
        <v>926</v>
      </c>
      <c r="D37" s="76"/>
      <c r="E37" s="31">
        <v>1569</v>
      </c>
      <c r="F37" s="32">
        <v>2016</v>
      </c>
      <c r="G37" s="31" t="s">
        <v>779</v>
      </c>
      <c r="H37" s="32">
        <v>2021</v>
      </c>
      <c r="I37" s="31" t="s">
        <v>779</v>
      </c>
      <c r="J37" s="31" t="s">
        <v>779</v>
      </c>
      <c r="K37" s="31" t="s">
        <v>779</v>
      </c>
      <c r="L37" s="58" t="s">
        <v>927</v>
      </c>
      <c r="M37" s="34" t="s">
        <v>1147</v>
      </c>
      <c r="N37" s="46" t="s">
        <v>937</v>
      </c>
      <c r="O37" s="77" t="s">
        <v>938</v>
      </c>
      <c r="P37" s="78" t="s">
        <v>939</v>
      </c>
      <c r="Q37" s="40" t="s">
        <v>933</v>
      </c>
      <c r="R37" s="79" t="s">
        <v>779</v>
      </c>
      <c r="S37" s="63"/>
      <c r="T37" s="79" t="s">
        <v>779</v>
      </c>
      <c r="U37" s="32">
        <v>2019</v>
      </c>
      <c r="V37" s="79" t="s">
        <v>779</v>
      </c>
      <c r="W37" s="79" t="s">
        <v>779</v>
      </c>
      <c r="X37" s="79" t="s">
        <v>779</v>
      </c>
      <c r="Y37" s="64" t="s">
        <v>927</v>
      </c>
      <c r="Z37" s="70" t="s">
        <v>812</v>
      </c>
    </row>
    <row r="38" spans="1:26" ht="57" x14ac:dyDescent="0.25">
      <c r="A38" s="124" t="s">
        <v>925</v>
      </c>
      <c r="B38" s="124" t="s">
        <v>1136</v>
      </c>
      <c r="C38" s="57" t="s">
        <v>926</v>
      </c>
      <c r="D38" s="76"/>
      <c r="E38" s="31">
        <v>1569</v>
      </c>
      <c r="F38" s="32">
        <v>2016</v>
      </c>
      <c r="G38" s="31" t="s">
        <v>779</v>
      </c>
      <c r="H38" s="32">
        <v>2022</v>
      </c>
      <c r="I38" s="31" t="s">
        <v>779</v>
      </c>
      <c r="J38" s="31" t="s">
        <v>779</v>
      </c>
      <c r="K38" s="31" t="s">
        <v>779</v>
      </c>
      <c r="L38" s="58" t="s">
        <v>927</v>
      </c>
      <c r="M38" s="34" t="s">
        <v>1148</v>
      </c>
      <c r="N38" s="46" t="s">
        <v>940</v>
      </c>
      <c r="O38" s="61" t="s">
        <v>941</v>
      </c>
      <c r="P38" s="61" t="s">
        <v>942</v>
      </c>
      <c r="Q38" s="40" t="s">
        <v>933</v>
      </c>
      <c r="R38" s="79" t="s">
        <v>779</v>
      </c>
      <c r="S38" s="63"/>
      <c r="T38" s="79" t="s">
        <v>779</v>
      </c>
      <c r="U38" s="32">
        <v>2019</v>
      </c>
      <c r="V38" s="79" t="s">
        <v>779</v>
      </c>
      <c r="W38" s="79" t="s">
        <v>779</v>
      </c>
      <c r="X38" s="79" t="s">
        <v>779</v>
      </c>
      <c r="Y38" s="64" t="s">
        <v>927</v>
      </c>
      <c r="Z38" s="70" t="s">
        <v>812</v>
      </c>
    </row>
    <row r="39" spans="1:26" ht="57" x14ac:dyDescent="0.25">
      <c r="A39" s="124" t="s">
        <v>925</v>
      </c>
      <c r="B39" s="124" t="s">
        <v>1136</v>
      </c>
      <c r="C39" s="57" t="s">
        <v>926</v>
      </c>
      <c r="D39" s="76"/>
      <c r="E39" s="31">
        <v>1569</v>
      </c>
      <c r="F39" s="32">
        <v>2016</v>
      </c>
      <c r="G39" s="31" t="s">
        <v>779</v>
      </c>
      <c r="H39" s="32">
        <v>2023</v>
      </c>
      <c r="I39" s="31" t="s">
        <v>779</v>
      </c>
      <c r="J39" s="31" t="s">
        <v>779</v>
      </c>
      <c r="K39" s="31" t="s">
        <v>779</v>
      </c>
      <c r="L39" s="58" t="s">
        <v>927</v>
      </c>
      <c r="M39" s="34" t="s">
        <v>1149</v>
      </c>
      <c r="N39" s="46" t="s">
        <v>943</v>
      </c>
      <c r="O39" s="80" t="s">
        <v>944</v>
      </c>
      <c r="P39" s="61" t="s">
        <v>945</v>
      </c>
      <c r="Q39" s="40" t="s">
        <v>933</v>
      </c>
      <c r="R39" s="62" t="s">
        <v>779</v>
      </c>
      <c r="S39" s="63"/>
      <c r="T39" s="54">
        <v>100</v>
      </c>
      <c r="U39" s="32">
        <v>2019</v>
      </c>
      <c r="V39" s="54">
        <v>100</v>
      </c>
      <c r="W39" s="54">
        <v>100</v>
      </c>
      <c r="X39" s="54">
        <v>100</v>
      </c>
      <c r="Y39" s="64" t="s">
        <v>927</v>
      </c>
      <c r="Z39" s="70" t="s">
        <v>812</v>
      </c>
    </row>
    <row r="40" spans="1:26" ht="57" x14ac:dyDescent="0.25">
      <c r="A40" s="124" t="s">
        <v>925</v>
      </c>
      <c r="B40" s="124" t="s">
        <v>1136</v>
      </c>
      <c r="C40" s="57" t="s">
        <v>926</v>
      </c>
      <c r="D40" s="76"/>
      <c r="E40" s="31">
        <v>1569</v>
      </c>
      <c r="F40" s="32">
        <v>2016</v>
      </c>
      <c r="G40" s="31" t="s">
        <v>779</v>
      </c>
      <c r="H40" s="32">
        <v>2024</v>
      </c>
      <c r="I40" s="31" t="s">
        <v>779</v>
      </c>
      <c r="J40" s="31" t="s">
        <v>779</v>
      </c>
      <c r="K40" s="31" t="s">
        <v>779</v>
      </c>
      <c r="L40" s="58" t="s">
        <v>927</v>
      </c>
      <c r="M40" s="34" t="s">
        <v>1150</v>
      </c>
      <c r="N40" s="46" t="s">
        <v>946</v>
      </c>
      <c r="O40" s="61" t="s">
        <v>947</v>
      </c>
      <c r="P40" s="61" t="s">
        <v>948</v>
      </c>
      <c r="Q40" s="40" t="s">
        <v>933</v>
      </c>
      <c r="R40" s="79" t="s">
        <v>779</v>
      </c>
      <c r="S40" s="63"/>
      <c r="T40" s="79" t="s">
        <v>779</v>
      </c>
      <c r="U40" s="32">
        <v>2019</v>
      </c>
      <c r="V40" s="79" t="s">
        <v>779</v>
      </c>
      <c r="W40" s="79" t="s">
        <v>779</v>
      </c>
      <c r="X40" s="79" t="s">
        <v>779</v>
      </c>
      <c r="Y40" s="64" t="s">
        <v>927</v>
      </c>
      <c r="Z40" s="70" t="s">
        <v>812</v>
      </c>
    </row>
    <row r="41" spans="1:26" ht="60" x14ac:dyDescent="0.25">
      <c r="A41" s="104" t="s">
        <v>949</v>
      </c>
      <c r="B41" s="28" t="s">
        <v>924</v>
      </c>
      <c r="C41" s="81" t="s">
        <v>954</v>
      </c>
      <c r="D41" s="72" t="s">
        <v>951</v>
      </c>
      <c r="E41" s="31">
        <v>39</v>
      </c>
      <c r="F41" s="32">
        <v>2016</v>
      </c>
      <c r="G41" s="31">
        <v>40</v>
      </c>
      <c r="H41" s="32">
        <v>2019</v>
      </c>
      <c r="I41" s="31">
        <v>42</v>
      </c>
      <c r="J41" s="31">
        <v>44</v>
      </c>
      <c r="K41" s="31">
        <v>46</v>
      </c>
      <c r="L41" s="58" t="s">
        <v>952</v>
      </c>
      <c r="M41" s="34" t="s">
        <v>955</v>
      </c>
      <c r="N41" s="92" t="s">
        <v>957</v>
      </c>
      <c r="O41" s="77" t="s">
        <v>958</v>
      </c>
      <c r="P41" s="61" t="s">
        <v>961</v>
      </c>
      <c r="Q41" s="40" t="s">
        <v>962</v>
      </c>
      <c r="R41" s="62">
        <v>54.5</v>
      </c>
      <c r="S41" s="32">
        <v>2018</v>
      </c>
      <c r="T41" s="62">
        <v>55</v>
      </c>
      <c r="U41" s="32">
        <v>2019</v>
      </c>
      <c r="V41" s="62">
        <v>58</v>
      </c>
      <c r="W41" s="62">
        <v>61</v>
      </c>
      <c r="X41" s="62">
        <v>65</v>
      </c>
      <c r="Y41" s="64" t="s">
        <v>952</v>
      </c>
      <c r="Z41" s="70" t="s">
        <v>955</v>
      </c>
    </row>
    <row r="42" spans="1:26" ht="60" x14ac:dyDescent="0.25">
      <c r="A42" s="104" t="s">
        <v>949</v>
      </c>
      <c r="B42" s="28" t="s">
        <v>924</v>
      </c>
      <c r="C42" s="81" t="s">
        <v>954</v>
      </c>
      <c r="D42" s="72" t="s">
        <v>951</v>
      </c>
      <c r="E42" s="31">
        <v>39</v>
      </c>
      <c r="F42" s="32">
        <v>2016</v>
      </c>
      <c r="G42" s="31">
        <v>40</v>
      </c>
      <c r="H42" s="32">
        <v>2019</v>
      </c>
      <c r="I42" s="31">
        <v>42</v>
      </c>
      <c r="J42" s="31">
        <v>44</v>
      </c>
      <c r="K42" s="31">
        <v>46</v>
      </c>
      <c r="L42" s="58" t="s">
        <v>952</v>
      </c>
      <c r="M42" s="34" t="s">
        <v>1144</v>
      </c>
      <c r="N42" s="82" t="s">
        <v>963</v>
      </c>
      <c r="O42" s="77" t="s">
        <v>964</v>
      </c>
      <c r="P42" s="83" t="s">
        <v>965</v>
      </c>
      <c r="Q42" s="40" t="s">
        <v>960</v>
      </c>
      <c r="R42" s="62" t="s">
        <v>779</v>
      </c>
      <c r="S42" s="32"/>
      <c r="T42" s="54" t="s">
        <v>779</v>
      </c>
      <c r="U42" s="32">
        <v>2019</v>
      </c>
      <c r="V42" s="62" t="s">
        <v>779</v>
      </c>
      <c r="W42" s="62" t="s">
        <v>779</v>
      </c>
      <c r="X42" s="62" t="s">
        <v>779</v>
      </c>
      <c r="Y42" s="64" t="s">
        <v>952</v>
      </c>
      <c r="Z42" s="70" t="s">
        <v>812</v>
      </c>
    </row>
    <row r="43" spans="1:26" ht="60" x14ac:dyDescent="0.25">
      <c r="A43" s="104" t="s">
        <v>949</v>
      </c>
      <c r="B43" s="28" t="s">
        <v>924</v>
      </c>
      <c r="C43" s="81" t="s">
        <v>954</v>
      </c>
      <c r="D43" s="72" t="s">
        <v>951</v>
      </c>
      <c r="E43" s="31">
        <v>39</v>
      </c>
      <c r="F43" s="32">
        <v>2016</v>
      </c>
      <c r="G43" s="31">
        <v>40</v>
      </c>
      <c r="H43" s="32">
        <v>2019</v>
      </c>
      <c r="I43" s="31">
        <v>42</v>
      </c>
      <c r="J43" s="31">
        <v>44</v>
      </c>
      <c r="K43" s="31">
        <v>46</v>
      </c>
      <c r="L43" s="58" t="s">
        <v>952</v>
      </c>
      <c r="M43" s="34" t="s">
        <v>1145</v>
      </c>
      <c r="N43" s="75" t="s">
        <v>966</v>
      </c>
      <c r="O43" s="61" t="s">
        <v>967</v>
      </c>
      <c r="P43" s="61" t="s">
        <v>968</v>
      </c>
      <c r="Q43" s="40" t="s">
        <v>960</v>
      </c>
      <c r="R43" s="62" t="s">
        <v>779</v>
      </c>
      <c r="S43" s="32"/>
      <c r="T43" s="62">
        <v>3000</v>
      </c>
      <c r="U43" s="32">
        <v>2019</v>
      </c>
      <c r="V43" s="62">
        <v>3500</v>
      </c>
      <c r="W43" s="62">
        <v>3500</v>
      </c>
      <c r="X43" s="62">
        <v>3500</v>
      </c>
      <c r="Y43" s="64" t="s">
        <v>952</v>
      </c>
      <c r="Z43" s="70" t="s">
        <v>812</v>
      </c>
    </row>
    <row r="44" spans="1:26" ht="57" x14ac:dyDescent="0.25">
      <c r="A44" s="122" t="s">
        <v>970</v>
      </c>
      <c r="B44" s="123" t="s">
        <v>969</v>
      </c>
      <c r="C44" s="81" t="s">
        <v>971</v>
      </c>
      <c r="D44" s="72" t="s">
        <v>972</v>
      </c>
      <c r="E44" s="31" t="s">
        <v>779</v>
      </c>
      <c r="F44" s="32"/>
      <c r="G44" s="31">
        <v>6000</v>
      </c>
      <c r="H44" s="32">
        <v>2019</v>
      </c>
      <c r="I44" s="31">
        <v>8550</v>
      </c>
      <c r="J44" s="31">
        <v>10180</v>
      </c>
      <c r="K44" s="31">
        <v>11800</v>
      </c>
      <c r="L44" s="58" t="s">
        <v>973</v>
      </c>
      <c r="M44" s="34"/>
      <c r="N44" s="46" t="s">
        <v>975</v>
      </c>
      <c r="O44" s="83" t="s">
        <v>976</v>
      </c>
      <c r="P44" s="83" t="s">
        <v>977</v>
      </c>
      <c r="Q44" s="40" t="s">
        <v>960</v>
      </c>
      <c r="R44" s="62">
        <v>2</v>
      </c>
      <c r="S44" s="32">
        <v>2016</v>
      </c>
      <c r="T44" s="62">
        <v>4</v>
      </c>
      <c r="U44" s="32">
        <v>2019</v>
      </c>
      <c r="V44" s="62">
        <v>4</v>
      </c>
      <c r="W44" s="62">
        <v>5</v>
      </c>
      <c r="X44" s="62">
        <v>5</v>
      </c>
      <c r="Y44" s="64" t="s">
        <v>978</v>
      </c>
      <c r="Z44" s="70" t="s">
        <v>979</v>
      </c>
    </row>
    <row r="45" spans="1:26" ht="85.5" x14ac:dyDescent="0.25">
      <c r="A45" s="122" t="s">
        <v>970</v>
      </c>
      <c r="B45" s="123" t="s">
        <v>969</v>
      </c>
      <c r="C45" s="81" t="s">
        <v>971</v>
      </c>
      <c r="D45" s="72" t="s">
        <v>972</v>
      </c>
      <c r="E45" s="31" t="s">
        <v>779</v>
      </c>
      <c r="F45" s="32"/>
      <c r="G45" s="31">
        <v>6000</v>
      </c>
      <c r="H45" s="32">
        <v>2019</v>
      </c>
      <c r="I45" s="31">
        <v>8550</v>
      </c>
      <c r="J45" s="31">
        <v>10180</v>
      </c>
      <c r="K45" s="31">
        <v>11800</v>
      </c>
      <c r="L45" s="58" t="s">
        <v>973</v>
      </c>
      <c r="M45" s="34"/>
      <c r="N45" s="46" t="s">
        <v>980</v>
      </c>
      <c r="O45" s="61" t="s">
        <v>981</v>
      </c>
      <c r="P45" s="61" t="s">
        <v>982</v>
      </c>
      <c r="Q45" s="40" t="s">
        <v>960</v>
      </c>
      <c r="R45" s="62">
        <v>600</v>
      </c>
      <c r="S45" s="32">
        <v>2016</v>
      </c>
      <c r="T45" s="62">
        <v>1000</v>
      </c>
      <c r="U45" s="32">
        <v>2019</v>
      </c>
      <c r="V45" s="62">
        <v>1500</v>
      </c>
      <c r="W45" s="62">
        <v>2000</v>
      </c>
      <c r="X45" s="62">
        <v>3000</v>
      </c>
      <c r="Y45" s="64" t="s">
        <v>978</v>
      </c>
      <c r="Z45" s="70" t="s">
        <v>979</v>
      </c>
    </row>
    <row r="46" spans="1:26" ht="99.75" x14ac:dyDescent="0.25">
      <c r="A46" s="122" t="s">
        <v>970</v>
      </c>
      <c r="B46" s="123" t="s">
        <v>969</v>
      </c>
      <c r="C46" s="81" t="s">
        <v>971</v>
      </c>
      <c r="D46" s="72" t="s">
        <v>972</v>
      </c>
      <c r="E46" s="31" t="s">
        <v>779</v>
      </c>
      <c r="F46" s="32"/>
      <c r="G46" s="31">
        <v>6000</v>
      </c>
      <c r="H46" s="32">
        <v>2019</v>
      </c>
      <c r="I46" s="31">
        <v>8550</v>
      </c>
      <c r="J46" s="31">
        <v>10180</v>
      </c>
      <c r="K46" s="31">
        <v>11800</v>
      </c>
      <c r="L46" s="58" t="s">
        <v>973</v>
      </c>
      <c r="M46" s="34"/>
      <c r="N46" s="46" t="s">
        <v>983</v>
      </c>
      <c r="O46" s="61" t="s">
        <v>984</v>
      </c>
      <c r="P46" s="61" t="s">
        <v>985</v>
      </c>
      <c r="Q46" s="40" t="s">
        <v>986</v>
      </c>
      <c r="R46" s="62" t="s">
        <v>779</v>
      </c>
      <c r="S46" s="32"/>
      <c r="T46" s="62" t="s">
        <v>779</v>
      </c>
      <c r="U46" s="32">
        <v>2019</v>
      </c>
      <c r="V46" s="62" t="s">
        <v>779</v>
      </c>
      <c r="W46" s="62" t="s">
        <v>779</v>
      </c>
      <c r="X46" s="62" t="s">
        <v>779</v>
      </c>
      <c r="Y46" s="84" t="s">
        <v>987</v>
      </c>
      <c r="Z46" s="70" t="s">
        <v>979</v>
      </c>
    </row>
    <row r="47" spans="1:26" ht="85.5" x14ac:dyDescent="0.25">
      <c r="A47" s="122" t="s">
        <v>970</v>
      </c>
      <c r="B47" s="123" t="s">
        <v>969</v>
      </c>
      <c r="C47" s="81" t="s">
        <v>971</v>
      </c>
      <c r="D47" s="72" t="s">
        <v>972</v>
      </c>
      <c r="E47" s="31" t="s">
        <v>779</v>
      </c>
      <c r="F47" s="32"/>
      <c r="G47" s="31">
        <v>6000</v>
      </c>
      <c r="H47" s="32">
        <v>2019</v>
      </c>
      <c r="I47" s="31">
        <v>8550</v>
      </c>
      <c r="J47" s="31">
        <v>10180</v>
      </c>
      <c r="K47" s="31">
        <v>11800</v>
      </c>
      <c r="L47" s="58" t="s">
        <v>973</v>
      </c>
      <c r="M47" s="34"/>
      <c r="N47" s="75" t="s">
        <v>988</v>
      </c>
      <c r="O47" s="61" t="s">
        <v>989</v>
      </c>
      <c r="P47" s="61" t="s">
        <v>990</v>
      </c>
      <c r="Q47" s="40" t="s">
        <v>991</v>
      </c>
      <c r="R47" s="62" t="s">
        <v>779</v>
      </c>
      <c r="S47" s="32"/>
      <c r="T47" s="62">
        <v>2</v>
      </c>
      <c r="U47" s="32">
        <v>2019</v>
      </c>
      <c r="V47" s="62">
        <v>6</v>
      </c>
      <c r="W47" s="62">
        <v>6</v>
      </c>
      <c r="X47" s="62">
        <v>6</v>
      </c>
      <c r="Y47" s="64" t="s">
        <v>992</v>
      </c>
      <c r="Z47" s="85" t="s">
        <v>993</v>
      </c>
    </row>
    <row r="48" spans="1:26" ht="57" x14ac:dyDescent="0.25">
      <c r="A48" s="122" t="s">
        <v>970</v>
      </c>
      <c r="B48" s="123" t="s">
        <v>969</v>
      </c>
      <c r="C48" s="81" t="s">
        <v>971</v>
      </c>
      <c r="D48" s="72" t="s">
        <v>972</v>
      </c>
      <c r="E48" s="31" t="s">
        <v>779</v>
      </c>
      <c r="F48" s="32"/>
      <c r="G48" s="31">
        <v>6000</v>
      </c>
      <c r="H48" s="32">
        <v>2019</v>
      </c>
      <c r="I48" s="31">
        <v>8550</v>
      </c>
      <c r="J48" s="31">
        <v>10180</v>
      </c>
      <c r="K48" s="31">
        <v>11800</v>
      </c>
      <c r="L48" s="58" t="s">
        <v>973</v>
      </c>
      <c r="M48" s="34"/>
      <c r="N48" s="46" t="s">
        <v>994</v>
      </c>
      <c r="O48" s="61" t="s">
        <v>995</v>
      </c>
      <c r="P48" s="61" t="s">
        <v>996</v>
      </c>
      <c r="Q48" s="40" t="s">
        <v>997</v>
      </c>
      <c r="R48" s="62">
        <v>0</v>
      </c>
      <c r="S48" s="32">
        <v>2018</v>
      </c>
      <c r="T48" s="62" t="s">
        <v>779</v>
      </c>
      <c r="U48" s="32">
        <v>2019</v>
      </c>
      <c r="V48" s="62" t="s">
        <v>779</v>
      </c>
      <c r="W48" s="62" t="s">
        <v>779</v>
      </c>
      <c r="X48" s="62" t="s">
        <v>779</v>
      </c>
      <c r="Y48" s="84" t="s">
        <v>998</v>
      </c>
      <c r="Z48" s="70" t="s">
        <v>999</v>
      </c>
    </row>
    <row r="49" spans="1:26" ht="57" x14ac:dyDescent="0.25">
      <c r="A49" s="122" t="s">
        <v>970</v>
      </c>
      <c r="B49" s="123" t="s">
        <v>969</v>
      </c>
      <c r="C49" s="81" t="s">
        <v>971</v>
      </c>
      <c r="D49" s="72" t="s">
        <v>972</v>
      </c>
      <c r="E49" s="31" t="s">
        <v>779</v>
      </c>
      <c r="F49" s="32"/>
      <c r="G49" s="31">
        <v>6000</v>
      </c>
      <c r="H49" s="32">
        <v>2019</v>
      </c>
      <c r="I49" s="31">
        <v>8550</v>
      </c>
      <c r="J49" s="31">
        <v>10180</v>
      </c>
      <c r="K49" s="31">
        <v>11800</v>
      </c>
      <c r="L49" s="58" t="s">
        <v>973</v>
      </c>
      <c r="M49" s="34"/>
      <c r="N49" s="46" t="s">
        <v>1000</v>
      </c>
      <c r="O49" s="61" t="s">
        <v>1001</v>
      </c>
      <c r="P49" s="61" t="s">
        <v>1002</v>
      </c>
      <c r="Q49" s="40" t="s">
        <v>997</v>
      </c>
      <c r="R49" s="62">
        <v>0</v>
      </c>
      <c r="S49" s="32">
        <v>2018</v>
      </c>
      <c r="T49" s="62" t="s">
        <v>779</v>
      </c>
      <c r="U49" s="32">
        <v>2019</v>
      </c>
      <c r="V49" s="62" t="s">
        <v>779</v>
      </c>
      <c r="W49" s="62" t="s">
        <v>779</v>
      </c>
      <c r="X49" s="62" t="s">
        <v>779</v>
      </c>
      <c r="Y49" s="84" t="s">
        <v>998</v>
      </c>
      <c r="Z49" s="70" t="s">
        <v>999</v>
      </c>
    </row>
    <row r="50" spans="1:26" ht="57" x14ac:dyDescent="0.25">
      <c r="A50" s="122" t="s">
        <v>970</v>
      </c>
      <c r="B50" s="123" t="s">
        <v>969</v>
      </c>
      <c r="C50" s="81" t="s">
        <v>971</v>
      </c>
      <c r="D50" s="72" t="s">
        <v>972</v>
      </c>
      <c r="E50" s="31" t="s">
        <v>779</v>
      </c>
      <c r="F50" s="32"/>
      <c r="G50" s="31">
        <v>6000</v>
      </c>
      <c r="H50" s="32">
        <v>2019</v>
      </c>
      <c r="I50" s="31">
        <v>8550</v>
      </c>
      <c r="J50" s="31">
        <v>10180</v>
      </c>
      <c r="K50" s="31">
        <v>11800</v>
      </c>
      <c r="L50" s="58" t="s">
        <v>973</v>
      </c>
      <c r="M50" s="34"/>
      <c r="N50" s="75" t="s">
        <v>1003</v>
      </c>
      <c r="O50" s="61" t="s">
        <v>1004</v>
      </c>
      <c r="P50" s="61" t="s">
        <v>1005</v>
      </c>
      <c r="Q50" s="86" t="s">
        <v>1006</v>
      </c>
      <c r="R50" s="66">
        <v>70.900000000000006</v>
      </c>
      <c r="S50" s="67">
        <v>2018</v>
      </c>
      <c r="T50" s="66">
        <v>70.900000000000006</v>
      </c>
      <c r="U50" s="67">
        <v>2019</v>
      </c>
      <c r="V50" s="66">
        <v>72</v>
      </c>
      <c r="W50" s="66">
        <v>74</v>
      </c>
      <c r="X50" s="66">
        <v>76</v>
      </c>
      <c r="Y50" s="84" t="s">
        <v>1007</v>
      </c>
      <c r="Z50" s="70" t="s">
        <v>821</v>
      </c>
    </row>
    <row r="51" spans="1:26" ht="57" x14ac:dyDescent="0.25">
      <c r="A51" s="57" t="s">
        <v>1009</v>
      </c>
      <c r="B51" s="56" t="s">
        <v>1008</v>
      </c>
      <c r="C51" s="57" t="s">
        <v>1010</v>
      </c>
      <c r="D51" s="72" t="s">
        <v>1011</v>
      </c>
      <c r="E51" s="31">
        <v>12</v>
      </c>
      <c r="F51" s="32">
        <v>2018</v>
      </c>
      <c r="G51" s="31">
        <v>50</v>
      </c>
      <c r="H51" s="32">
        <v>2019</v>
      </c>
      <c r="I51" s="31">
        <v>100</v>
      </c>
      <c r="J51" s="31">
        <v>150</v>
      </c>
      <c r="K51" s="31">
        <v>200</v>
      </c>
      <c r="L51" s="58" t="s">
        <v>820</v>
      </c>
      <c r="M51" s="34" t="s">
        <v>821</v>
      </c>
      <c r="N51" s="87" t="s">
        <v>1013</v>
      </c>
      <c r="O51" s="61" t="s">
        <v>1014</v>
      </c>
      <c r="P51" s="61" t="s">
        <v>1015</v>
      </c>
      <c r="Q51" s="40" t="s">
        <v>1011</v>
      </c>
      <c r="R51" s="62">
        <v>1</v>
      </c>
      <c r="S51" s="32">
        <v>2018</v>
      </c>
      <c r="T51" s="62">
        <v>2</v>
      </c>
      <c r="U51" s="32">
        <v>2019</v>
      </c>
      <c r="V51" s="62">
        <v>2</v>
      </c>
      <c r="W51" s="62">
        <v>2</v>
      </c>
      <c r="X51" s="62">
        <v>2</v>
      </c>
      <c r="Y51" s="64" t="s">
        <v>820</v>
      </c>
      <c r="Z51" s="70" t="s">
        <v>821</v>
      </c>
    </row>
    <row r="52" spans="1:26" ht="71.25" x14ac:dyDescent="0.25">
      <c r="A52" s="57" t="s">
        <v>1009</v>
      </c>
      <c r="B52" s="56" t="s">
        <v>1008</v>
      </c>
      <c r="C52" s="57" t="s">
        <v>1010</v>
      </c>
      <c r="D52" s="72" t="s">
        <v>1011</v>
      </c>
      <c r="E52" s="31">
        <v>12</v>
      </c>
      <c r="F52" s="32">
        <v>2018</v>
      </c>
      <c r="G52" s="31">
        <v>50</v>
      </c>
      <c r="H52" s="32">
        <v>2019</v>
      </c>
      <c r="I52" s="31">
        <v>100</v>
      </c>
      <c r="J52" s="31">
        <v>150</v>
      </c>
      <c r="K52" s="31">
        <v>200</v>
      </c>
      <c r="L52" s="58" t="s">
        <v>820</v>
      </c>
      <c r="M52" s="34" t="s">
        <v>821</v>
      </c>
      <c r="N52" s="87" t="s">
        <v>1016</v>
      </c>
      <c r="O52" s="61" t="s">
        <v>1017</v>
      </c>
      <c r="P52" s="61" t="s">
        <v>1018</v>
      </c>
      <c r="Q52" s="40" t="s">
        <v>1011</v>
      </c>
      <c r="R52" s="62">
        <v>12</v>
      </c>
      <c r="S52" s="32">
        <v>2018</v>
      </c>
      <c r="T52" s="62">
        <v>30</v>
      </c>
      <c r="U52" s="32">
        <v>2019</v>
      </c>
      <c r="V52" s="62">
        <v>50</v>
      </c>
      <c r="W52" s="62">
        <v>75</v>
      </c>
      <c r="X52" s="62">
        <v>100</v>
      </c>
      <c r="Y52" s="64" t="s">
        <v>820</v>
      </c>
      <c r="Z52" s="70" t="s">
        <v>821</v>
      </c>
    </row>
    <row r="53" spans="1:26" ht="57" x14ac:dyDescent="0.25">
      <c r="A53" s="57" t="s">
        <v>1009</v>
      </c>
      <c r="B53" s="56" t="s">
        <v>1008</v>
      </c>
      <c r="C53" s="57" t="s">
        <v>1010</v>
      </c>
      <c r="D53" s="72" t="s">
        <v>1011</v>
      </c>
      <c r="E53" s="31">
        <v>12</v>
      </c>
      <c r="F53" s="32">
        <v>2018</v>
      </c>
      <c r="G53" s="31">
        <v>50</v>
      </c>
      <c r="H53" s="32">
        <v>2019</v>
      </c>
      <c r="I53" s="31">
        <v>100</v>
      </c>
      <c r="J53" s="31">
        <v>150</v>
      </c>
      <c r="K53" s="31">
        <v>200</v>
      </c>
      <c r="L53" s="58" t="s">
        <v>820</v>
      </c>
      <c r="M53" s="34" t="s">
        <v>821</v>
      </c>
      <c r="N53" s="87" t="s">
        <v>1019</v>
      </c>
      <c r="O53" s="88" t="s">
        <v>1020</v>
      </c>
      <c r="P53" s="89" t="s">
        <v>1021</v>
      </c>
      <c r="Q53" s="40" t="s">
        <v>1011</v>
      </c>
      <c r="R53" s="79" t="s">
        <v>779</v>
      </c>
      <c r="S53" s="32"/>
      <c r="T53" s="79">
        <v>0</v>
      </c>
      <c r="U53" s="32">
        <v>2019</v>
      </c>
      <c r="V53" s="79">
        <v>75</v>
      </c>
      <c r="W53" s="79">
        <v>100</v>
      </c>
      <c r="X53" s="79">
        <v>100</v>
      </c>
      <c r="Y53" s="64" t="s">
        <v>820</v>
      </c>
      <c r="Z53" s="70" t="s">
        <v>821</v>
      </c>
    </row>
    <row r="54" spans="1:26" ht="45" x14ac:dyDescent="0.25">
      <c r="A54" s="124" t="s">
        <v>1023</v>
      </c>
      <c r="B54" s="124" t="s">
        <v>1022</v>
      </c>
      <c r="C54" s="81" t="s">
        <v>1024</v>
      </c>
      <c r="D54" s="56" t="s">
        <v>1025</v>
      </c>
      <c r="E54" s="31" t="s">
        <v>779</v>
      </c>
      <c r="F54" s="32"/>
      <c r="G54" s="31">
        <v>45</v>
      </c>
      <c r="H54" s="32">
        <v>2019</v>
      </c>
      <c r="I54" s="31">
        <v>40</v>
      </c>
      <c r="J54" s="31">
        <v>35</v>
      </c>
      <c r="K54" s="31">
        <v>30</v>
      </c>
      <c r="L54" s="58" t="s">
        <v>1026</v>
      </c>
      <c r="M54" s="34" t="s">
        <v>1027</v>
      </c>
      <c r="N54" s="91" t="s">
        <v>1029</v>
      </c>
      <c r="O54" s="80" t="s">
        <v>1030</v>
      </c>
      <c r="P54" s="83" t="s">
        <v>1031</v>
      </c>
      <c r="Q54" s="40" t="s">
        <v>1032</v>
      </c>
      <c r="R54" s="62" t="s">
        <v>779</v>
      </c>
      <c r="S54" s="63"/>
      <c r="T54" s="62" t="s">
        <v>779</v>
      </c>
      <c r="U54" s="32">
        <v>2019</v>
      </c>
      <c r="V54" s="62" t="s">
        <v>779</v>
      </c>
      <c r="W54" s="62" t="s">
        <v>779</v>
      </c>
      <c r="X54" s="62" t="s">
        <v>779</v>
      </c>
      <c r="Y54" s="64" t="s">
        <v>1026</v>
      </c>
      <c r="Z54" s="70" t="s">
        <v>1033</v>
      </c>
    </row>
    <row r="55" spans="1:26" ht="45" x14ac:dyDescent="0.25">
      <c r="A55" s="124" t="s">
        <v>1023</v>
      </c>
      <c r="B55" s="124" t="s">
        <v>1022</v>
      </c>
      <c r="C55" s="81" t="s">
        <v>1024</v>
      </c>
      <c r="D55" s="56" t="s">
        <v>1025</v>
      </c>
      <c r="E55" s="31" t="s">
        <v>779</v>
      </c>
      <c r="F55" s="32"/>
      <c r="G55" s="31">
        <v>45</v>
      </c>
      <c r="H55" s="32">
        <v>2019</v>
      </c>
      <c r="I55" s="31">
        <v>40</v>
      </c>
      <c r="J55" s="31">
        <v>35</v>
      </c>
      <c r="K55" s="31">
        <v>30</v>
      </c>
      <c r="L55" s="58" t="s">
        <v>1026</v>
      </c>
      <c r="M55" s="34" t="s">
        <v>1141</v>
      </c>
      <c r="N55" s="92" t="s">
        <v>1034</v>
      </c>
      <c r="O55" s="77" t="s">
        <v>1035</v>
      </c>
      <c r="P55" s="61" t="s">
        <v>1036</v>
      </c>
      <c r="Q55" s="40" t="s">
        <v>1032</v>
      </c>
      <c r="R55" s="62" t="s">
        <v>779</v>
      </c>
      <c r="S55" s="63"/>
      <c r="T55" s="62" t="s">
        <v>779</v>
      </c>
      <c r="U55" s="32">
        <v>2019</v>
      </c>
      <c r="V55" s="62" t="s">
        <v>779</v>
      </c>
      <c r="W55" s="62" t="s">
        <v>779</v>
      </c>
      <c r="X55" s="62" t="s">
        <v>779</v>
      </c>
      <c r="Y55" s="64" t="s">
        <v>1026</v>
      </c>
      <c r="Z55" s="70" t="s">
        <v>821</v>
      </c>
    </row>
    <row r="56" spans="1:26" ht="45" x14ac:dyDescent="0.25">
      <c r="A56" s="124" t="s">
        <v>1023</v>
      </c>
      <c r="B56" s="124" t="s">
        <v>1022</v>
      </c>
      <c r="C56" s="81" t="s">
        <v>1024</v>
      </c>
      <c r="D56" s="56" t="s">
        <v>1025</v>
      </c>
      <c r="E56" s="31" t="s">
        <v>779</v>
      </c>
      <c r="F56" s="32"/>
      <c r="G56" s="31">
        <v>45</v>
      </c>
      <c r="H56" s="32">
        <v>2019</v>
      </c>
      <c r="I56" s="31">
        <v>40</v>
      </c>
      <c r="J56" s="31">
        <v>35</v>
      </c>
      <c r="K56" s="31">
        <v>30</v>
      </c>
      <c r="L56" s="58" t="s">
        <v>1026</v>
      </c>
      <c r="M56" s="34" t="s">
        <v>1142</v>
      </c>
      <c r="N56" s="69" t="s">
        <v>1037</v>
      </c>
      <c r="O56" s="77" t="s">
        <v>1038</v>
      </c>
      <c r="P56" s="61" t="s">
        <v>1039</v>
      </c>
      <c r="Q56" s="40" t="s">
        <v>1040</v>
      </c>
      <c r="R56" s="62" t="s">
        <v>779</v>
      </c>
      <c r="S56" s="63"/>
      <c r="T56" s="62" t="s">
        <v>779</v>
      </c>
      <c r="U56" s="32">
        <v>2020</v>
      </c>
      <c r="V56" s="62" t="s">
        <v>779</v>
      </c>
      <c r="W56" s="62" t="s">
        <v>779</v>
      </c>
      <c r="X56" s="62" t="s">
        <v>779</v>
      </c>
      <c r="Y56" s="84" t="s">
        <v>1041</v>
      </c>
      <c r="Z56" s="70" t="s">
        <v>821</v>
      </c>
    </row>
    <row r="57" spans="1:26" ht="57" x14ac:dyDescent="0.25">
      <c r="A57" s="124" t="s">
        <v>1023</v>
      </c>
      <c r="B57" s="124" t="s">
        <v>1022</v>
      </c>
      <c r="C57" s="81" t="s">
        <v>1024</v>
      </c>
      <c r="D57" s="56" t="s">
        <v>1025</v>
      </c>
      <c r="E57" s="31" t="s">
        <v>779</v>
      </c>
      <c r="F57" s="32"/>
      <c r="G57" s="31">
        <v>45</v>
      </c>
      <c r="H57" s="32">
        <v>2019</v>
      </c>
      <c r="I57" s="31">
        <v>40</v>
      </c>
      <c r="J57" s="31">
        <v>35</v>
      </c>
      <c r="K57" s="31">
        <v>30</v>
      </c>
      <c r="L57" s="58" t="s">
        <v>1026</v>
      </c>
      <c r="M57" s="34" t="s">
        <v>1143</v>
      </c>
      <c r="N57" s="69" t="s">
        <v>1042</v>
      </c>
      <c r="O57" s="80" t="s">
        <v>1043</v>
      </c>
      <c r="P57" s="61" t="s">
        <v>1044</v>
      </c>
      <c r="Q57" s="40" t="s">
        <v>1040</v>
      </c>
      <c r="R57" s="62" t="s">
        <v>779</v>
      </c>
      <c r="S57" s="63"/>
      <c r="T57" s="62" t="s">
        <v>779</v>
      </c>
      <c r="U57" s="32">
        <v>2021</v>
      </c>
      <c r="V57" s="62" t="s">
        <v>779</v>
      </c>
      <c r="W57" s="62" t="s">
        <v>779</v>
      </c>
      <c r="X57" s="62" t="s">
        <v>779</v>
      </c>
      <c r="Y57" s="84" t="s">
        <v>1041</v>
      </c>
      <c r="Z57" s="70" t="s">
        <v>821</v>
      </c>
    </row>
    <row r="58" spans="1:26" ht="42.75" x14ac:dyDescent="0.25">
      <c r="A58" s="57" t="s">
        <v>1046</v>
      </c>
      <c r="B58" s="56" t="s">
        <v>1045</v>
      </c>
      <c r="C58" s="57" t="s">
        <v>1047</v>
      </c>
      <c r="D58" s="72" t="s">
        <v>1048</v>
      </c>
      <c r="E58" s="31" t="s">
        <v>779</v>
      </c>
      <c r="F58" s="32"/>
      <c r="G58" s="31">
        <v>65</v>
      </c>
      <c r="H58" s="32">
        <v>2019</v>
      </c>
      <c r="I58" s="31">
        <v>70</v>
      </c>
      <c r="J58" s="31">
        <v>75</v>
      </c>
      <c r="K58" s="31">
        <v>80</v>
      </c>
      <c r="L58" s="58" t="s">
        <v>1049</v>
      </c>
      <c r="M58" s="34" t="s">
        <v>821</v>
      </c>
      <c r="N58" s="46" t="s">
        <v>1051</v>
      </c>
      <c r="O58" s="61" t="s">
        <v>1052</v>
      </c>
      <c r="P58" s="61" t="s">
        <v>1053</v>
      </c>
      <c r="Q58" s="40" t="s">
        <v>1054</v>
      </c>
      <c r="R58" s="62" t="s">
        <v>779</v>
      </c>
      <c r="S58" s="32"/>
      <c r="T58" s="62">
        <v>60</v>
      </c>
      <c r="U58" s="32">
        <v>2019</v>
      </c>
      <c r="V58" s="62">
        <v>65</v>
      </c>
      <c r="W58" s="62">
        <v>70</v>
      </c>
      <c r="X58" s="62">
        <v>75</v>
      </c>
      <c r="Y58" s="64" t="s">
        <v>1055</v>
      </c>
      <c r="Z58" s="70" t="s">
        <v>821</v>
      </c>
    </row>
    <row r="59" spans="1:26" ht="57" x14ac:dyDescent="0.25">
      <c r="A59" s="57" t="s">
        <v>1046</v>
      </c>
      <c r="B59" s="56" t="s">
        <v>1045</v>
      </c>
      <c r="C59" s="57" t="s">
        <v>1047</v>
      </c>
      <c r="D59" s="72" t="s">
        <v>1048</v>
      </c>
      <c r="E59" s="31" t="s">
        <v>779</v>
      </c>
      <c r="F59" s="32"/>
      <c r="G59" s="31">
        <v>65</v>
      </c>
      <c r="H59" s="32">
        <v>2019</v>
      </c>
      <c r="I59" s="31">
        <v>70</v>
      </c>
      <c r="J59" s="31">
        <v>75</v>
      </c>
      <c r="K59" s="31">
        <v>80</v>
      </c>
      <c r="L59" s="58" t="s">
        <v>1049</v>
      </c>
      <c r="M59" s="34" t="s">
        <v>821</v>
      </c>
      <c r="N59" s="46" t="s">
        <v>1056</v>
      </c>
      <c r="O59" s="61" t="s">
        <v>1057</v>
      </c>
      <c r="P59" s="61" t="s">
        <v>1058</v>
      </c>
      <c r="Q59" s="40" t="s">
        <v>1059</v>
      </c>
      <c r="R59" s="62">
        <v>2</v>
      </c>
      <c r="S59" s="32">
        <v>2018</v>
      </c>
      <c r="T59" s="62">
        <v>6</v>
      </c>
      <c r="U59" s="32">
        <v>2019</v>
      </c>
      <c r="V59" s="62">
        <v>8</v>
      </c>
      <c r="W59" s="62">
        <v>8</v>
      </c>
      <c r="X59" s="62">
        <v>8</v>
      </c>
      <c r="Y59" s="64" t="s">
        <v>1060</v>
      </c>
      <c r="Z59" s="70" t="s">
        <v>821</v>
      </c>
    </row>
    <row r="60" spans="1:26" ht="42.75" x14ac:dyDescent="0.25">
      <c r="A60" s="57" t="s">
        <v>1046</v>
      </c>
      <c r="B60" s="56" t="s">
        <v>1045</v>
      </c>
      <c r="C60" s="57" t="s">
        <v>1047</v>
      </c>
      <c r="D60" s="72" t="s">
        <v>1048</v>
      </c>
      <c r="E60" s="31" t="s">
        <v>779</v>
      </c>
      <c r="F60" s="32"/>
      <c r="G60" s="31">
        <v>65</v>
      </c>
      <c r="H60" s="32">
        <v>2019</v>
      </c>
      <c r="I60" s="31">
        <v>70</v>
      </c>
      <c r="J60" s="31">
        <v>75</v>
      </c>
      <c r="K60" s="31">
        <v>80</v>
      </c>
      <c r="L60" s="58" t="s">
        <v>1049</v>
      </c>
      <c r="M60" s="34" t="s">
        <v>821</v>
      </c>
      <c r="N60" s="46" t="s">
        <v>1061</v>
      </c>
      <c r="O60" s="93" t="s">
        <v>1062</v>
      </c>
      <c r="P60" s="83" t="s">
        <v>1063</v>
      </c>
      <c r="Q60" s="40" t="s">
        <v>1064</v>
      </c>
      <c r="R60" s="62" t="s">
        <v>779</v>
      </c>
      <c r="S60" s="32"/>
      <c r="T60" s="62">
        <v>70</v>
      </c>
      <c r="U60" s="32">
        <v>2019</v>
      </c>
      <c r="V60" s="62">
        <v>75</v>
      </c>
      <c r="W60" s="62">
        <v>85</v>
      </c>
      <c r="X60" s="62">
        <v>95</v>
      </c>
      <c r="Y60" s="64" t="s">
        <v>1065</v>
      </c>
      <c r="Z60" s="70" t="s">
        <v>821</v>
      </c>
    </row>
    <row r="61" spans="1:26" ht="42.75" x14ac:dyDescent="0.25">
      <c r="A61" s="57" t="s">
        <v>1046</v>
      </c>
      <c r="B61" s="56" t="s">
        <v>1045</v>
      </c>
      <c r="C61" s="57" t="s">
        <v>1047</v>
      </c>
      <c r="D61" s="72" t="s">
        <v>1048</v>
      </c>
      <c r="E61" s="31" t="s">
        <v>779</v>
      </c>
      <c r="F61" s="32"/>
      <c r="G61" s="31">
        <v>65</v>
      </c>
      <c r="H61" s="32">
        <v>2019</v>
      </c>
      <c r="I61" s="31">
        <v>70</v>
      </c>
      <c r="J61" s="31">
        <v>75</v>
      </c>
      <c r="K61" s="31">
        <v>80</v>
      </c>
      <c r="L61" s="58" t="s">
        <v>1049</v>
      </c>
      <c r="M61" s="34" t="s">
        <v>821</v>
      </c>
      <c r="N61" s="46" t="s">
        <v>1066</v>
      </c>
      <c r="O61" s="61" t="s">
        <v>1067</v>
      </c>
      <c r="P61" s="61" t="s">
        <v>1068</v>
      </c>
      <c r="Q61" s="40" t="s">
        <v>1069</v>
      </c>
      <c r="R61" s="62" t="s">
        <v>779</v>
      </c>
      <c r="S61" s="32"/>
      <c r="T61" s="62" t="s">
        <v>779</v>
      </c>
      <c r="U61" s="32">
        <v>2019</v>
      </c>
      <c r="V61" s="62" t="s">
        <v>779</v>
      </c>
      <c r="W61" s="62" t="s">
        <v>779</v>
      </c>
      <c r="X61" s="62" t="s">
        <v>779</v>
      </c>
      <c r="Y61" s="64" t="s">
        <v>1070</v>
      </c>
      <c r="Z61" s="70" t="s">
        <v>821</v>
      </c>
    </row>
    <row r="62" spans="1:26" ht="42.75" x14ac:dyDescent="0.25">
      <c r="A62" s="57" t="s">
        <v>1046</v>
      </c>
      <c r="B62" s="56" t="s">
        <v>1045</v>
      </c>
      <c r="C62" s="57" t="s">
        <v>1047</v>
      </c>
      <c r="D62" s="72" t="s">
        <v>1048</v>
      </c>
      <c r="E62" s="31" t="s">
        <v>779</v>
      </c>
      <c r="F62" s="32"/>
      <c r="G62" s="31">
        <v>65</v>
      </c>
      <c r="H62" s="32">
        <v>2019</v>
      </c>
      <c r="I62" s="31">
        <v>70</v>
      </c>
      <c r="J62" s="31">
        <v>75</v>
      </c>
      <c r="K62" s="31">
        <v>80</v>
      </c>
      <c r="L62" s="58" t="s">
        <v>1049</v>
      </c>
      <c r="M62" s="34" t="s">
        <v>821</v>
      </c>
      <c r="N62" s="46" t="s">
        <v>1071</v>
      </c>
      <c r="O62" s="61" t="s">
        <v>1072</v>
      </c>
      <c r="P62" s="61" t="s">
        <v>1073</v>
      </c>
      <c r="Q62" s="40" t="s">
        <v>1048</v>
      </c>
      <c r="R62" s="62">
        <v>0</v>
      </c>
      <c r="S62" s="32">
        <v>2018</v>
      </c>
      <c r="T62" s="62">
        <v>7</v>
      </c>
      <c r="U62" s="32">
        <v>2019</v>
      </c>
      <c r="V62" s="62">
        <v>3</v>
      </c>
      <c r="W62" s="62">
        <v>3</v>
      </c>
      <c r="X62" s="62">
        <v>3</v>
      </c>
      <c r="Y62" s="64" t="s">
        <v>1074</v>
      </c>
      <c r="Z62" s="70" t="s">
        <v>821</v>
      </c>
    </row>
    <row r="63" spans="1:26" ht="42.75" x14ac:dyDescent="0.25">
      <c r="A63" s="57" t="s">
        <v>1046</v>
      </c>
      <c r="B63" s="56" t="s">
        <v>1045</v>
      </c>
      <c r="C63" s="57" t="s">
        <v>1047</v>
      </c>
      <c r="D63" s="72" t="s">
        <v>1048</v>
      </c>
      <c r="E63" s="31" t="s">
        <v>779</v>
      </c>
      <c r="F63" s="32"/>
      <c r="G63" s="31">
        <v>65</v>
      </c>
      <c r="H63" s="32">
        <v>2019</v>
      </c>
      <c r="I63" s="31">
        <v>70</v>
      </c>
      <c r="J63" s="31">
        <v>75</v>
      </c>
      <c r="K63" s="31">
        <v>80</v>
      </c>
      <c r="L63" s="58" t="s">
        <v>1049</v>
      </c>
      <c r="M63" s="34" t="s">
        <v>821</v>
      </c>
      <c r="N63" s="46" t="s">
        <v>1075</v>
      </c>
      <c r="O63" s="61" t="s">
        <v>1076</v>
      </c>
      <c r="P63" s="61" t="s">
        <v>1077</v>
      </c>
      <c r="Q63" s="40" t="s">
        <v>1078</v>
      </c>
      <c r="R63" s="62">
        <v>58</v>
      </c>
      <c r="S63" s="32">
        <v>2018</v>
      </c>
      <c r="T63" s="62">
        <v>50</v>
      </c>
      <c r="U63" s="32">
        <v>2019</v>
      </c>
      <c r="V63" s="62">
        <v>58</v>
      </c>
      <c r="W63" s="62">
        <v>68</v>
      </c>
      <c r="X63" s="62">
        <v>75</v>
      </c>
      <c r="Y63" s="64" t="s">
        <v>1079</v>
      </c>
      <c r="Z63" s="70" t="s">
        <v>821</v>
      </c>
    </row>
    <row r="64" spans="1:26" ht="42.75" x14ac:dyDescent="0.25">
      <c r="A64" s="57" t="s">
        <v>1046</v>
      </c>
      <c r="B64" s="56" t="s">
        <v>1045</v>
      </c>
      <c r="C64" s="57" t="s">
        <v>1047</v>
      </c>
      <c r="D64" s="72" t="s">
        <v>1048</v>
      </c>
      <c r="E64" s="31" t="s">
        <v>779</v>
      </c>
      <c r="F64" s="32"/>
      <c r="G64" s="31">
        <v>65</v>
      </c>
      <c r="H64" s="32">
        <v>2019</v>
      </c>
      <c r="I64" s="31">
        <v>70</v>
      </c>
      <c r="J64" s="31">
        <v>75</v>
      </c>
      <c r="K64" s="31">
        <v>80</v>
      </c>
      <c r="L64" s="58" t="s">
        <v>1049</v>
      </c>
      <c r="M64" s="34" t="s">
        <v>821</v>
      </c>
      <c r="N64" s="46" t="s">
        <v>1080</v>
      </c>
      <c r="O64" s="61" t="s">
        <v>1081</v>
      </c>
      <c r="P64" s="61" t="s">
        <v>1082</v>
      </c>
      <c r="Q64" s="40" t="s">
        <v>1083</v>
      </c>
      <c r="R64" s="62" t="s">
        <v>779</v>
      </c>
      <c r="S64" s="32"/>
      <c r="T64" s="62" t="s">
        <v>779</v>
      </c>
      <c r="U64" s="32">
        <v>2019</v>
      </c>
      <c r="V64" s="62" t="s">
        <v>779</v>
      </c>
      <c r="W64" s="62" t="s">
        <v>779</v>
      </c>
      <c r="X64" s="62" t="s">
        <v>779</v>
      </c>
      <c r="Y64" s="64" t="s">
        <v>1084</v>
      </c>
      <c r="Z64" s="70" t="s">
        <v>821</v>
      </c>
    </row>
    <row r="65" spans="1:26" ht="57" x14ac:dyDescent="0.25">
      <c r="A65" s="57" t="s">
        <v>1046</v>
      </c>
      <c r="B65" s="56" t="s">
        <v>1045</v>
      </c>
      <c r="C65" s="57" t="s">
        <v>1047</v>
      </c>
      <c r="D65" s="72" t="s">
        <v>1048</v>
      </c>
      <c r="E65" s="31" t="s">
        <v>779</v>
      </c>
      <c r="F65" s="32"/>
      <c r="G65" s="31">
        <v>65</v>
      </c>
      <c r="H65" s="32">
        <v>2019</v>
      </c>
      <c r="I65" s="31">
        <v>70</v>
      </c>
      <c r="J65" s="31">
        <v>75</v>
      </c>
      <c r="K65" s="31">
        <v>80</v>
      </c>
      <c r="L65" s="58" t="s">
        <v>1049</v>
      </c>
      <c r="M65" s="34" t="s">
        <v>821</v>
      </c>
      <c r="N65" s="46" t="s">
        <v>1166</v>
      </c>
      <c r="O65" s="61" t="s">
        <v>1085</v>
      </c>
      <c r="P65" s="61" t="s">
        <v>1086</v>
      </c>
      <c r="Q65" s="40" t="s">
        <v>1087</v>
      </c>
      <c r="R65" s="62">
        <v>75</v>
      </c>
      <c r="S65" s="32">
        <v>2018</v>
      </c>
      <c r="T65" s="62">
        <v>80</v>
      </c>
      <c r="U65" s="32">
        <v>2019</v>
      </c>
      <c r="V65" s="62">
        <v>85</v>
      </c>
      <c r="W65" s="62">
        <v>90</v>
      </c>
      <c r="X65" s="62">
        <v>95</v>
      </c>
      <c r="Y65" s="64" t="s">
        <v>1088</v>
      </c>
      <c r="Z65" s="70" t="s">
        <v>821</v>
      </c>
    </row>
    <row r="75" spans="1:26" x14ac:dyDescent="0.25">
      <c r="A75" s="95" t="s">
        <v>1164</v>
      </c>
    </row>
    <row r="76" spans="1:26" ht="18.75" x14ac:dyDescent="0.25">
      <c r="A76" s="280" t="s">
        <v>1163</v>
      </c>
      <c r="B76" s="281" t="s">
        <v>1162</v>
      </c>
    </row>
    <row r="77" spans="1:26" ht="54" x14ac:dyDescent="0.25">
      <c r="A77" s="287" t="s">
        <v>775</v>
      </c>
      <c r="B77" s="282" t="s">
        <v>776</v>
      </c>
    </row>
    <row r="78" spans="1:26" ht="36" x14ac:dyDescent="0.25">
      <c r="A78" s="283" t="s">
        <v>816</v>
      </c>
      <c r="B78" s="284" t="s">
        <v>2759</v>
      </c>
    </row>
    <row r="79" spans="1:26" ht="36" x14ac:dyDescent="0.25">
      <c r="A79" s="283" t="s">
        <v>844</v>
      </c>
      <c r="B79" s="285" t="s">
        <v>845</v>
      </c>
    </row>
    <row r="80" spans="1:26" ht="36" x14ac:dyDescent="0.25">
      <c r="A80" s="283" t="s">
        <v>870</v>
      </c>
      <c r="B80" s="285" t="s">
        <v>871</v>
      </c>
    </row>
    <row r="81" spans="1:2" ht="36" x14ac:dyDescent="0.25">
      <c r="A81" s="283" t="s">
        <v>897</v>
      </c>
      <c r="B81" s="285" t="s">
        <v>898</v>
      </c>
    </row>
    <row r="82" spans="1:2" ht="36" x14ac:dyDescent="0.25">
      <c r="A82" s="287" t="s">
        <v>1136</v>
      </c>
      <c r="B82" s="282" t="s">
        <v>925</v>
      </c>
    </row>
    <row r="83" spans="1:2" ht="36" x14ac:dyDescent="0.25">
      <c r="A83" s="287" t="s">
        <v>924</v>
      </c>
      <c r="B83" s="286" t="s">
        <v>949</v>
      </c>
    </row>
    <row r="84" spans="1:2" ht="36" x14ac:dyDescent="0.25">
      <c r="A84" s="283" t="s">
        <v>969</v>
      </c>
      <c r="B84" s="284" t="s">
        <v>970</v>
      </c>
    </row>
    <row r="85" spans="1:2" ht="36" x14ac:dyDescent="0.25">
      <c r="A85" s="283" t="s">
        <v>1008</v>
      </c>
      <c r="B85" s="284" t="s">
        <v>1009</v>
      </c>
    </row>
    <row r="86" spans="1:2" ht="36" x14ac:dyDescent="0.25">
      <c r="A86" s="287" t="s">
        <v>1022</v>
      </c>
      <c r="B86" s="282" t="s">
        <v>1023</v>
      </c>
    </row>
    <row r="87" spans="1:2" ht="18" x14ac:dyDescent="0.25">
      <c r="A87" s="287" t="s">
        <v>1045</v>
      </c>
      <c r="B87" s="288" t="s">
        <v>1046</v>
      </c>
    </row>
    <row r="90" spans="1:2" ht="18" x14ac:dyDescent="0.25">
      <c r="B90" s="289" t="s">
        <v>775</v>
      </c>
    </row>
    <row r="91" spans="1:2" ht="54" x14ac:dyDescent="0.25">
      <c r="B91" s="290" t="s">
        <v>784</v>
      </c>
    </row>
    <row r="92" spans="1:2" ht="36" x14ac:dyDescent="0.25">
      <c r="B92" s="291" t="s">
        <v>790</v>
      </c>
    </row>
    <row r="93" spans="1:2" ht="36" x14ac:dyDescent="0.25">
      <c r="B93" s="291" t="s">
        <v>793</v>
      </c>
    </row>
    <row r="94" spans="1:2" ht="36" x14ac:dyDescent="0.25">
      <c r="B94" s="291" t="s">
        <v>796</v>
      </c>
    </row>
    <row r="95" spans="1:2" ht="36" x14ac:dyDescent="0.25">
      <c r="B95" s="292" t="s">
        <v>799</v>
      </c>
    </row>
    <row r="96" spans="1:2" ht="36" x14ac:dyDescent="0.25">
      <c r="B96" s="290" t="s">
        <v>802</v>
      </c>
    </row>
    <row r="97" spans="2:2" ht="36" x14ac:dyDescent="0.25">
      <c r="B97" s="293" t="s">
        <v>806</v>
      </c>
    </row>
    <row r="98" spans="2:2" ht="36" x14ac:dyDescent="0.25">
      <c r="B98" s="291" t="s">
        <v>810</v>
      </c>
    </row>
    <row r="99" spans="2:2" ht="36" x14ac:dyDescent="0.25">
      <c r="B99" s="294" t="s">
        <v>814</v>
      </c>
    </row>
    <row r="100" spans="2:2" ht="18" x14ac:dyDescent="0.25">
      <c r="B100" s="295"/>
    </row>
    <row r="101" spans="2:2" ht="18" x14ac:dyDescent="0.25">
      <c r="B101" s="296" t="s">
        <v>816</v>
      </c>
    </row>
    <row r="102" spans="2:2" ht="36" x14ac:dyDescent="0.25">
      <c r="B102" s="297" t="s">
        <v>824</v>
      </c>
    </row>
    <row r="103" spans="2:2" ht="54" x14ac:dyDescent="0.25">
      <c r="B103" s="297" t="s">
        <v>828</v>
      </c>
    </row>
    <row r="104" spans="2:2" ht="54" x14ac:dyDescent="0.25">
      <c r="B104" s="297" t="s">
        <v>831</v>
      </c>
    </row>
    <row r="105" spans="2:2" ht="36" x14ac:dyDescent="0.25">
      <c r="B105" s="297" t="s">
        <v>836</v>
      </c>
    </row>
    <row r="106" spans="2:2" ht="18" x14ac:dyDescent="0.25">
      <c r="B106" s="298" t="s">
        <v>840</v>
      </c>
    </row>
    <row r="107" spans="2:2" ht="18" x14ac:dyDescent="0.25">
      <c r="B107" s="295"/>
    </row>
    <row r="108" spans="2:2" ht="18" x14ac:dyDescent="0.25">
      <c r="B108" s="296" t="s">
        <v>844</v>
      </c>
    </row>
    <row r="109" spans="2:2" ht="36" x14ac:dyDescent="0.25">
      <c r="B109" s="297" t="s">
        <v>851</v>
      </c>
    </row>
    <row r="110" spans="2:2" ht="36" x14ac:dyDescent="0.25">
      <c r="B110" s="297" t="s">
        <v>855</v>
      </c>
    </row>
    <row r="111" spans="2:2" ht="36" x14ac:dyDescent="0.25">
      <c r="B111" s="297" t="s">
        <v>858</v>
      </c>
    </row>
    <row r="112" spans="2:2" ht="36" x14ac:dyDescent="0.25">
      <c r="B112" s="297" t="s">
        <v>862</v>
      </c>
    </row>
    <row r="113" spans="2:2" ht="36" x14ac:dyDescent="0.25">
      <c r="B113" s="298" t="s">
        <v>866</v>
      </c>
    </row>
    <row r="114" spans="2:2" ht="18" x14ac:dyDescent="0.25">
      <c r="B114" s="295"/>
    </row>
    <row r="115" spans="2:2" ht="18" x14ac:dyDescent="0.25">
      <c r="B115" s="296" t="s">
        <v>870</v>
      </c>
    </row>
    <row r="116" spans="2:2" ht="36" x14ac:dyDescent="0.25">
      <c r="B116" s="297" t="s">
        <v>877</v>
      </c>
    </row>
    <row r="117" spans="2:2" ht="36" x14ac:dyDescent="0.25">
      <c r="B117" s="297" t="s">
        <v>883</v>
      </c>
    </row>
    <row r="118" spans="2:2" ht="36" x14ac:dyDescent="0.25">
      <c r="B118" s="297" t="s">
        <v>887</v>
      </c>
    </row>
    <row r="119" spans="2:2" ht="54" x14ac:dyDescent="0.25">
      <c r="B119" s="297" t="s">
        <v>891</v>
      </c>
    </row>
    <row r="120" spans="2:2" ht="36" x14ac:dyDescent="0.25">
      <c r="B120" s="298" t="s">
        <v>895</v>
      </c>
    </row>
    <row r="121" spans="2:2" ht="18" x14ac:dyDescent="0.25">
      <c r="B121" s="295"/>
    </row>
    <row r="122" spans="2:2" ht="18" x14ac:dyDescent="0.25">
      <c r="B122" s="295"/>
    </row>
    <row r="123" spans="2:2" ht="18" x14ac:dyDescent="0.25">
      <c r="B123" s="296" t="s">
        <v>897</v>
      </c>
    </row>
    <row r="124" spans="2:2" ht="36" x14ac:dyDescent="0.25">
      <c r="B124" s="297" t="s">
        <v>905</v>
      </c>
    </row>
    <row r="125" spans="2:2" ht="36" x14ac:dyDescent="0.25">
      <c r="B125" s="297" t="s">
        <v>911</v>
      </c>
    </row>
    <row r="126" spans="2:2" ht="54" x14ac:dyDescent="0.25">
      <c r="B126" s="297" t="s">
        <v>914</v>
      </c>
    </row>
    <row r="127" spans="2:2" ht="54" x14ac:dyDescent="0.25">
      <c r="B127" s="297" t="s">
        <v>918</v>
      </c>
    </row>
    <row r="128" spans="2:2" ht="36" x14ac:dyDescent="0.25">
      <c r="B128" s="298" t="s">
        <v>922</v>
      </c>
    </row>
    <row r="129" spans="2:2" ht="18" x14ac:dyDescent="0.25">
      <c r="B129" s="295"/>
    </row>
    <row r="130" spans="2:2" ht="18" x14ac:dyDescent="0.25">
      <c r="B130" s="289" t="s">
        <v>1136</v>
      </c>
    </row>
    <row r="131" spans="2:2" ht="36" x14ac:dyDescent="0.25">
      <c r="B131" s="297" t="s">
        <v>931</v>
      </c>
    </row>
    <row r="132" spans="2:2" ht="36" x14ac:dyDescent="0.25">
      <c r="B132" s="297" t="s">
        <v>935</v>
      </c>
    </row>
    <row r="133" spans="2:2" ht="36" x14ac:dyDescent="0.25">
      <c r="B133" s="299" t="s">
        <v>938</v>
      </c>
    </row>
    <row r="134" spans="2:2" ht="54" x14ac:dyDescent="0.25">
      <c r="B134" s="297" t="s">
        <v>941</v>
      </c>
    </row>
    <row r="135" spans="2:2" ht="36" x14ac:dyDescent="0.25">
      <c r="B135" s="298" t="s">
        <v>944</v>
      </c>
    </row>
    <row r="136" spans="2:2" ht="54" x14ac:dyDescent="0.25">
      <c r="B136" s="298" t="s">
        <v>947</v>
      </c>
    </row>
    <row r="137" spans="2:2" ht="18" x14ac:dyDescent="0.25">
      <c r="B137" s="295"/>
    </row>
    <row r="138" spans="2:2" ht="18" x14ac:dyDescent="0.25">
      <c r="B138" s="289" t="s">
        <v>924</v>
      </c>
    </row>
    <row r="139" spans="2:2" ht="36" x14ac:dyDescent="0.25">
      <c r="B139" s="299" t="s">
        <v>958</v>
      </c>
    </row>
    <row r="140" spans="2:2" ht="54" x14ac:dyDescent="0.25">
      <c r="B140" s="299" t="s">
        <v>964</v>
      </c>
    </row>
    <row r="141" spans="2:2" ht="36" x14ac:dyDescent="0.25">
      <c r="B141" s="298" t="s">
        <v>967</v>
      </c>
    </row>
    <row r="142" spans="2:2" ht="18" x14ac:dyDescent="0.25">
      <c r="B142" s="295"/>
    </row>
    <row r="143" spans="2:2" ht="18" x14ac:dyDescent="0.25">
      <c r="B143" s="296" t="s">
        <v>969</v>
      </c>
    </row>
    <row r="144" spans="2:2" ht="36" x14ac:dyDescent="0.25">
      <c r="B144" s="297" t="s">
        <v>976</v>
      </c>
    </row>
    <row r="145" spans="2:2" ht="36" x14ac:dyDescent="0.25">
      <c r="B145" s="297" t="s">
        <v>981</v>
      </c>
    </row>
    <row r="146" spans="2:2" ht="54" x14ac:dyDescent="0.25">
      <c r="B146" s="297" t="s">
        <v>984</v>
      </c>
    </row>
    <row r="147" spans="2:2" ht="72" x14ac:dyDescent="0.25">
      <c r="B147" s="297" t="s">
        <v>989</v>
      </c>
    </row>
    <row r="148" spans="2:2" ht="36" x14ac:dyDescent="0.25">
      <c r="B148" s="297" t="s">
        <v>995</v>
      </c>
    </row>
    <row r="149" spans="2:2" ht="54" x14ac:dyDescent="0.25">
      <c r="B149" s="297" t="s">
        <v>1001</v>
      </c>
    </row>
    <row r="150" spans="2:2" ht="36" x14ac:dyDescent="0.25">
      <c r="B150" s="298" t="s">
        <v>1004</v>
      </c>
    </row>
    <row r="151" spans="2:2" ht="18" x14ac:dyDescent="0.25">
      <c r="B151" s="295"/>
    </row>
    <row r="152" spans="2:2" ht="18" x14ac:dyDescent="0.25">
      <c r="B152" s="296" t="s">
        <v>1008</v>
      </c>
    </row>
    <row r="153" spans="2:2" ht="36" x14ac:dyDescent="0.25">
      <c r="B153" s="297" t="s">
        <v>1014</v>
      </c>
    </row>
    <row r="154" spans="2:2" ht="36" x14ac:dyDescent="0.25">
      <c r="B154" s="297" t="s">
        <v>1017</v>
      </c>
    </row>
    <row r="155" spans="2:2" ht="36" x14ac:dyDescent="0.25">
      <c r="B155" s="300" t="s">
        <v>1020</v>
      </c>
    </row>
    <row r="156" spans="2:2" ht="18" x14ac:dyDescent="0.25">
      <c r="B156" s="295"/>
    </row>
    <row r="157" spans="2:2" ht="18" x14ac:dyDescent="0.25">
      <c r="B157" s="289" t="s">
        <v>1022</v>
      </c>
    </row>
    <row r="158" spans="2:2" ht="36" x14ac:dyDescent="0.25">
      <c r="B158" s="298" t="s">
        <v>1030</v>
      </c>
    </row>
    <row r="159" spans="2:2" ht="36" x14ac:dyDescent="0.25">
      <c r="B159" s="299" t="s">
        <v>1035</v>
      </c>
    </row>
    <row r="160" spans="2:2" ht="36" x14ac:dyDescent="0.25">
      <c r="B160" s="299" t="s">
        <v>1038</v>
      </c>
    </row>
    <row r="161" spans="2:2" ht="36" x14ac:dyDescent="0.25">
      <c r="B161" s="298" t="s">
        <v>1043</v>
      </c>
    </row>
    <row r="162" spans="2:2" ht="18" x14ac:dyDescent="0.25">
      <c r="B162" s="295"/>
    </row>
    <row r="163" spans="2:2" ht="18" x14ac:dyDescent="0.25">
      <c r="B163" s="296" t="s">
        <v>1045</v>
      </c>
    </row>
    <row r="164" spans="2:2" ht="36" x14ac:dyDescent="0.25">
      <c r="B164" s="301" t="s">
        <v>1052</v>
      </c>
    </row>
    <row r="165" spans="2:2" ht="36" x14ac:dyDescent="0.25">
      <c r="B165" s="301" t="s">
        <v>1057</v>
      </c>
    </row>
    <row r="166" spans="2:2" ht="36" x14ac:dyDescent="0.25">
      <c r="B166" s="302" t="s">
        <v>1062</v>
      </c>
    </row>
    <row r="167" spans="2:2" ht="36" x14ac:dyDescent="0.25">
      <c r="B167" s="301" t="s">
        <v>1067</v>
      </c>
    </row>
    <row r="168" spans="2:2" ht="36" x14ac:dyDescent="0.25">
      <c r="B168" s="301" t="s">
        <v>1072</v>
      </c>
    </row>
    <row r="169" spans="2:2" ht="36" x14ac:dyDescent="0.25">
      <c r="B169" s="301" t="s">
        <v>1076</v>
      </c>
    </row>
    <row r="170" spans="2:2" ht="36" x14ac:dyDescent="0.25">
      <c r="B170" s="301" t="s">
        <v>1081</v>
      </c>
    </row>
    <row r="171" spans="2:2" ht="36" x14ac:dyDescent="0.25">
      <c r="B171" s="303" t="s">
        <v>1085</v>
      </c>
    </row>
  </sheetData>
  <pageMargins left="0.11811023622047245" right="0.23622047244094491" top="0.31496062992125984" bottom="0.39370078740157483" header="0.31496062992125984" footer="0.23622047244094491"/>
  <pageSetup scale="51" orientation="landscape" r:id="rId1"/>
  <headerFooter>
    <oddFooter>Página &amp;P</oddFooter>
  </headerFooter>
  <rowBreaks count="7" manualBreakCount="7">
    <brk id="19" max="25" man="1"/>
    <brk id="24" max="25" man="1"/>
    <brk id="29" max="25" man="1"/>
    <brk id="43" max="25" man="1"/>
    <brk id="50" max="25" man="1"/>
    <brk id="53" max="25" man="1"/>
    <brk id="57" max="25" man="1"/>
  </rowBreaks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65"/>
  <sheetViews>
    <sheetView view="pageBreakPreview" zoomScale="60" zoomScaleNormal="85" workbookViewId="0">
      <pane xSplit="4" ySplit="5" topLeftCell="E6" activePane="bottomRight" state="frozen"/>
      <selection activeCell="A47" sqref="A47:C47"/>
      <selection pane="topRight" activeCell="A47" sqref="A47:C47"/>
      <selection pane="bottomLeft" activeCell="A47" sqref="A47:C47"/>
      <selection pane="bottomRight" activeCell="A47" sqref="A47:C47"/>
    </sheetView>
  </sheetViews>
  <sheetFormatPr baseColWidth="10" defaultRowHeight="15" x14ac:dyDescent="0.25"/>
  <cols>
    <col min="1" max="1" width="29.85546875" customWidth="1"/>
    <col min="2" max="2" width="31.5703125" style="95" customWidth="1"/>
    <col min="3" max="3" width="59.28515625" style="94" customWidth="1"/>
    <col min="4" max="4" width="38.85546875" style="95" customWidth="1"/>
    <col min="5" max="5" width="20.140625" style="96" customWidth="1"/>
    <col min="6" max="8" width="9.28515625" style="95" bestFit="1" customWidth="1"/>
    <col min="9" max="9" width="9.42578125" style="97" bestFit="1" customWidth="1"/>
    <col min="10" max="10" width="13.42578125" customWidth="1"/>
    <col min="11" max="12" width="10" customWidth="1"/>
    <col min="13" max="13" width="22.140625" customWidth="1"/>
    <col min="14" max="14" width="17" style="98" customWidth="1"/>
    <col min="16" max="16" width="28.28515625" customWidth="1"/>
    <col min="17" max="17" width="22.140625" customWidth="1"/>
    <col min="25" max="25" width="27.5703125" customWidth="1"/>
    <col min="26" max="26" width="16.140625" customWidth="1"/>
  </cols>
  <sheetData>
    <row r="1" spans="1:26" ht="15.75" x14ac:dyDescent="0.25">
      <c r="B1" s="115"/>
      <c r="C1" s="115" t="s">
        <v>760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26" s="23" customFormat="1" ht="18" customHeight="1" x14ac:dyDescent="0.25">
      <c r="B2" s="117"/>
      <c r="C2" s="116" t="s">
        <v>761</v>
      </c>
      <c r="D2" s="99" t="s">
        <v>762</v>
      </c>
      <c r="E2" s="105"/>
      <c r="F2" s="116" t="s">
        <v>764</v>
      </c>
      <c r="G2" s="117"/>
      <c r="H2" s="116" t="s">
        <v>765</v>
      </c>
      <c r="I2" s="117"/>
      <c r="J2" s="116" t="s">
        <v>766</v>
      </c>
      <c r="K2" s="118"/>
      <c r="L2" s="117"/>
    </row>
    <row r="3" spans="1:26" s="114" customFormat="1" ht="18" customHeight="1" x14ac:dyDescent="0.25">
      <c r="A3" s="114">
        <v>1</v>
      </c>
      <c r="B3" s="112">
        <v>2</v>
      </c>
      <c r="C3" s="114">
        <v>3</v>
      </c>
      <c r="D3" s="112">
        <v>4</v>
      </c>
      <c r="E3" s="114">
        <v>5</v>
      </c>
      <c r="F3" s="112">
        <v>6</v>
      </c>
      <c r="G3" s="114">
        <v>7</v>
      </c>
      <c r="H3" s="112">
        <v>8</v>
      </c>
      <c r="I3" s="114">
        <v>9</v>
      </c>
      <c r="J3" s="112">
        <v>10</v>
      </c>
      <c r="K3" s="114">
        <v>11</v>
      </c>
      <c r="L3" s="112">
        <v>12</v>
      </c>
      <c r="M3" s="114">
        <v>13</v>
      </c>
      <c r="N3" s="112">
        <v>14</v>
      </c>
      <c r="O3" s="114">
        <v>15</v>
      </c>
      <c r="P3" s="112">
        <v>16</v>
      </c>
      <c r="Q3" s="114">
        <v>17</v>
      </c>
      <c r="R3" s="112">
        <v>18</v>
      </c>
      <c r="S3" s="114">
        <v>19</v>
      </c>
      <c r="T3" s="112">
        <v>20</v>
      </c>
      <c r="U3" s="114">
        <v>21</v>
      </c>
      <c r="V3" s="112">
        <v>22</v>
      </c>
      <c r="W3" s="114">
        <v>23</v>
      </c>
      <c r="X3" s="112">
        <v>24</v>
      </c>
      <c r="Y3" s="114">
        <v>25</v>
      </c>
      <c r="Z3" s="112">
        <v>26</v>
      </c>
    </row>
    <row r="4" spans="1:26" s="114" customFormat="1" ht="18" customHeight="1" x14ac:dyDescent="0.25">
      <c r="B4" s="112"/>
      <c r="C4" s="112"/>
      <c r="D4" s="112"/>
      <c r="E4" s="113"/>
      <c r="F4" s="112"/>
      <c r="G4" s="112"/>
      <c r="H4" s="112"/>
      <c r="I4" s="112"/>
      <c r="J4" s="112"/>
      <c r="K4" s="112"/>
      <c r="L4" s="112"/>
    </row>
    <row r="5" spans="1:26" s="23" customFormat="1" ht="31.5" customHeight="1" x14ac:dyDescent="0.25">
      <c r="A5" s="108" t="s">
        <v>770</v>
      </c>
      <c r="B5" s="108" t="s">
        <v>1161</v>
      </c>
      <c r="C5" s="108" t="s">
        <v>1159</v>
      </c>
      <c r="D5" s="108" t="s">
        <v>771</v>
      </c>
      <c r="E5" s="106" t="s">
        <v>772</v>
      </c>
      <c r="F5" s="109" t="s">
        <v>773</v>
      </c>
      <c r="G5" s="109" t="s">
        <v>774</v>
      </c>
      <c r="H5" s="110" t="s">
        <v>773</v>
      </c>
      <c r="I5" s="110" t="s">
        <v>774</v>
      </c>
      <c r="J5" s="111">
        <v>2020</v>
      </c>
      <c r="K5" s="111">
        <v>2021</v>
      </c>
      <c r="L5" s="111">
        <v>2022</v>
      </c>
      <c r="M5" s="107" t="s">
        <v>767</v>
      </c>
      <c r="N5" s="107" t="s">
        <v>768</v>
      </c>
      <c r="O5" s="108" t="s">
        <v>1160</v>
      </c>
      <c r="P5" s="108" t="s">
        <v>771</v>
      </c>
      <c r="Q5" s="106" t="s">
        <v>772</v>
      </c>
      <c r="R5" s="109" t="s">
        <v>773</v>
      </c>
      <c r="S5" s="109" t="s">
        <v>774</v>
      </c>
      <c r="T5" s="110" t="s">
        <v>773</v>
      </c>
      <c r="U5" s="110" t="s">
        <v>774</v>
      </c>
      <c r="V5" s="111">
        <v>2020</v>
      </c>
      <c r="W5" s="111">
        <v>2021</v>
      </c>
      <c r="X5" s="111">
        <v>2022</v>
      </c>
      <c r="Y5" s="107" t="s">
        <v>767</v>
      </c>
      <c r="Z5" s="107" t="s">
        <v>768</v>
      </c>
    </row>
    <row r="6" spans="1:26" ht="71.25" x14ac:dyDescent="0.25">
      <c r="A6" s="101" t="s">
        <v>784</v>
      </c>
      <c r="B6" s="28" t="s">
        <v>776</v>
      </c>
      <c r="C6" s="28" t="s">
        <v>775</v>
      </c>
      <c r="D6" s="29" t="s">
        <v>777</v>
      </c>
      <c r="E6" s="30" t="s">
        <v>778</v>
      </c>
      <c r="F6" s="31" t="s">
        <v>779</v>
      </c>
      <c r="G6" s="32"/>
      <c r="H6" s="31">
        <v>3</v>
      </c>
      <c r="I6" s="32">
        <v>2019</v>
      </c>
      <c r="J6" s="31">
        <v>6</v>
      </c>
      <c r="K6" s="31">
        <v>10</v>
      </c>
      <c r="L6" s="31">
        <v>12</v>
      </c>
      <c r="M6" s="33" t="s">
        <v>780</v>
      </c>
      <c r="N6" s="34" t="s">
        <v>781</v>
      </c>
      <c r="O6" s="92" t="s">
        <v>783</v>
      </c>
      <c r="P6" s="39" t="s">
        <v>785</v>
      </c>
      <c r="Q6" s="40" t="s">
        <v>778</v>
      </c>
      <c r="R6" s="41">
        <v>100</v>
      </c>
      <c r="S6" s="32">
        <v>2018</v>
      </c>
      <c r="T6" s="41">
        <v>89.9</v>
      </c>
      <c r="U6" s="32">
        <v>2019</v>
      </c>
      <c r="V6" s="41">
        <v>100</v>
      </c>
      <c r="W6" s="41">
        <v>100</v>
      </c>
      <c r="X6" s="41">
        <v>100</v>
      </c>
      <c r="Y6" s="42" t="s">
        <v>780</v>
      </c>
      <c r="Z6" s="43" t="s">
        <v>786</v>
      </c>
    </row>
    <row r="7" spans="1:26" ht="71.25" x14ac:dyDescent="0.25">
      <c r="A7" s="47" t="s">
        <v>790</v>
      </c>
      <c r="B7" s="28" t="s">
        <v>776</v>
      </c>
      <c r="C7" s="28" t="s">
        <v>775</v>
      </c>
      <c r="D7" s="29" t="s">
        <v>777</v>
      </c>
      <c r="E7" s="30" t="s">
        <v>778</v>
      </c>
      <c r="F7" s="31" t="s">
        <v>779</v>
      </c>
      <c r="G7" s="32"/>
      <c r="H7" s="31">
        <v>3</v>
      </c>
      <c r="I7" s="32">
        <v>2019</v>
      </c>
      <c r="J7" s="31">
        <v>6</v>
      </c>
      <c r="K7" s="31">
        <v>10</v>
      </c>
      <c r="L7" s="31">
        <v>12</v>
      </c>
      <c r="M7" s="33" t="s">
        <v>780</v>
      </c>
      <c r="N7" s="34" t="s">
        <v>1132</v>
      </c>
      <c r="O7" s="46" t="s">
        <v>789</v>
      </c>
      <c r="P7" s="48" t="s">
        <v>791</v>
      </c>
      <c r="Q7" s="40" t="s">
        <v>778</v>
      </c>
      <c r="R7" s="41" t="s">
        <v>779</v>
      </c>
      <c r="S7" s="32"/>
      <c r="T7" s="49">
        <v>100</v>
      </c>
      <c r="U7" s="32">
        <v>2019</v>
      </c>
      <c r="V7" s="41">
        <v>150</v>
      </c>
      <c r="W7" s="41">
        <v>200</v>
      </c>
      <c r="X7" s="41">
        <v>250</v>
      </c>
      <c r="Y7" s="42" t="s">
        <v>780</v>
      </c>
      <c r="Z7" s="50" t="s">
        <v>786</v>
      </c>
    </row>
    <row r="8" spans="1:26" ht="60" x14ac:dyDescent="0.25">
      <c r="A8" s="48" t="s">
        <v>793</v>
      </c>
      <c r="B8" s="28" t="s">
        <v>776</v>
      </c>
      <c r="C8" s="28" t="s">
        <v>775</v>
      </c>
      <c r="D8" s="29" t="s">
        <v>777</v>
      </c>
      <c r="E8" s="30" t="s">
        <v>778</v>
      </c>
      <c r="F8" s="31" t="s">
        <v>779</v>
      </c>
      <c r="G8" s="32"/>
      <c r="H8" s="31">
        <v>3</v>
      </c>
      <c r="I8" s="32">
        <v>2019</v>
      </c>
      <c r="J8" s="31">
        <v>6</v>
      </c>
      <c r="K8" s="31">
        <v>10</v>
      </c>
      <c r="L8" s="31">
        <v>12</v>
      </c>
      <c r="M8" s="33" t="s">
        <v>780</v>
      </c>
      <c r="N8" s="34" t="s">
        <v>1133</v>
      </c>
      <c r="O8" s="46" t="s">
        <v>792</v>
      </c>
      <c r="P8" s="48" t="s">
        <v>794</v>
      </c>
      <c r="Q8" s="40" t="s">
        <v>778</v>
      </c>
      <c r="R8" s="41" t="s">
        <v>779</v>
      </c>
      <c r="S8" s="32"/>
      <c r="T8" s="41">
        <v>60</v>
      </c>
      <c r="U8" s="32">
        <v>2019</v>
      </c>
      <c r="V8" s="41">
        <v>62</v>
      </c>
      <c r="W8" s="41">
        <v>65</v>
      </c>
      <c r="X8" s="41">
        <v>68</v>
      </c>
      <c r="Y8" s="51" t="s">
        <v>780</v>
      </c>
      <c r="Z8" s="50" t="s">
        <v>786</v>
      </c>
    </row>
    <row r="9" spans="1:26" ht="60" x14ac:dyDescent="0.25">
      <c r="A9" s="48" t="s">
        <v>796</v>
      </c>
      <c r="B9" s="28" t="s">
        <v>776</v>
      </c>
      <c r="C9" s="28" t="s">
        <v>775</v>
      </c>
      <c r="D9" s="29" t="s">
        <v>777</v>
      </c>
      <c r="E9" s="30" t="s">
        <v>778</v>
      </c>
      <c r="F9" s="31" t="s">
        <v>779</v>
      </c>
      <c r="G9" s="32"/>
      <c r="H9" s="31">
        <v>3</v>
      </c>
      <c r="I9" s="32">
        <v>2019</v>
      </c>
      <c r="J9" s="31">
        <v>6</v>
      </c>
      <c r="K9" s="31">
        <v>10</v>
      </c>
      <c r="L9" s="31">
        <v>12</v>
      </c>
      <c r="M9" s="33" t="s">
        <v>780</v>
      </c>
      <c r="N9" s="34" t="s">
        <v>1134</v>
      </c>
      <c r="O9" s="46" t="s">
        <v>795</v>
      </c>
      <c r="P9" s="48" t="s">
        <v>797</v>
      </c>
      <c r="Q9" s="40" t="s">
        <v>778</v>
      </c>
      <c r="R9" s="41" t="s">
        <v>779</v>
      </c>
      <c r="S9" s="32"/>
      <c r="T9" s="41">
        <v>1</v>
      </c>
      <c r="U9" s="32">
        <v>2019</v>
      </c>
      <c r="V9" s="41">
        <v>2</v>
      </c>
      <c r="W9" s="41">
        <v>3</v>
      </c>
      <c r="X9" s="41">
        <v>4</v>
      </c>
      <c r="Y9" s="42" t="s">
        <v>780</v>
      </c>
      <c r="Z9" s="50" t="s">
        <v>786</v>
      </c>
    </row>
    <row r="10" spans="1:26" ht="60" x14ac:dyDescent="0.25">
      <c r="A10" s="45" t="s">
        <v>799</v>
      </c>
      <c r="B10" s="28" t="s">
        <v>776</v>
      </c>
      <c r="C10" s="28" t="s">
        <v>775</v>
      </c>
      <c r="D10" s="29" t="s">
        <v>777</v>
      </c>
      <c r="E10" s="30" t="s">
        <v>778</v>
      </c>
      <c r="F10" s="31" t="s">
        <v>779</v>
      </c>
      <c r="G10" s="32"/>
      <c r="H10" s="31">
        <v>3</v>
      </c>
      <c r="I10" s="32">
        <v>2019</v>
      </c>
      <c r="J10" s="31">
        <v>6</v>
      </c>
      <c r="K10" s="31">
        <v>10</v>
      </c>
      <c r="L10" s="31">
        <v>12</v>
      </c>
      <c r="M10" s="33" t="s">
        <v>780</v>
      </c>
      <c r="N10" s="34" t="s">
        <v>1135</v>
      </c>
      <c r="O10" s="46" t="s">
        <v>798</v>
      </c>
      <c r="P10" s="45" t="s">
        <v>800</v>
      </c>
      <c r="Q10" s="40" t="s">
        <v>778</v>
      </c>
      <c r="R10" s="41" t="s">
        <v>779</v>
      </c>
      <c r="S10" s="32"/>
      <c r="T10" s="41">
        <v>30</v>
      </c>
      <c r="U10" s="32">
        <v>2019</v>
      </c>
      <c r="V10" s="41">
        <v>40</v>
      </c>
      <c r="W10" s="41">
        <v>60</v>
      </c>
      <c r="X10" s="41">
        <v>100</v>
      </c>
      <c r="Y10" s="42" t="s">
        <v>780</v>
      </c>
      <c r="Z10" s="43" t="s">
        <v>786</v>
      </c>
    </row>
    <row r="11" spans="1:26" ht="71.25" x14ac:dyDescent="0.25">
      <c r="A11" s="102" t="s">
        <v>802</v>
      </c>
      <c r="B11" s="28" t="s">
        <v>776</v>
      </c>
      <c r="C11" s="28" t="s">
        <v>775</v>
      </c>
      <c r="D11" s="29" t="s">
        <v>777</v>
      </c>
      <c r="E11" s="30" t="s">
        <v>778</v>
      </c>
      <c r="F11" s="31" t="s">
        <v>779</v>
      </c>
      <c r="G11" s="32"/>
      <c r="H11" s="31">
        <v>3</v>
      </c>
      <c r="I11" s="32">
        <v>2019</v>
      </c>
      <c r="J11" s="31">
        <v>6</v>
      </c>
      <c r="K11" s="31">
        <v>10</v>
      </c>
      <c r="L11" s="31">
        <v>12</v>
      </c>
      <c r="M11" s="33" t="s">
        <v>780</v>
      </c>
      <c r="N11" s="34" t="s">
        <v>1137</v>
      </c>
      <c r="O11" s="92" t="s">
        <v>801</v>
      </c>
      <c r="P11" s="45" t="s">
        <v>803</v>
      </c>
      <c r="Q11" s="40" t="s">
        <v>778</v>
      </c>
      <c r="R11" s="41" t="s">
        <v>779</v>
      </c>
      <c r="S11" s="32"/>
      <c r="T11" s="41">
        <v>12</v>
      </c>
      <c r="U11" s="32">
        <v>2019</v>
      </c>
      <c r="V11" s="41">
        <v>10</v>
      </c>
      <c r="W11" s="41">
        <v>15</v>
      </c>
      <c r="X11" s="41">
        <v>20</v>
      </c>
      <c r="Y11" s="42" t="s">
        <v>780</v>
      </c>
      <c r="Z11" s="43" t="s">
        <v>786</v>
      </c>
    </row>
    <row r="12" spans="1:26" ht="60" x14ac:dyDescent="0.25">
      <c r="A12" s="103" t="s">
        <v>806</v>
      </c>
      <c r="B12" s="28" t="s">
        <v>776</v>
      </c>
      <c r="C12" s="28" t="s">
        <v>775</v>
      </c>
      <c r="D12" s="29" t="s">
        <v>777</v>
      </c>
      <c r="E12" s="30" t="s">
        <v>778</v>
      </c>
      <c r="F12" s="31" t="s">
        <v>779</v>
      </c>
      <c r="G12" s="32"/>
      <c r="H12" s="31">
        <v>3</v>
      </c>
      <c r="I12" s="32">
        <v>2019</v>
      </c>
      <c r="J12" s="31">
        <v>6</v>
      </c>
      <c r="K12" s="31">
        <v>10</v>
      </c>
      <c r="L12" s="31">
        <v>12</v>
      </c>
      <c r="M12" s="33" t="s">
        <v>780</v>
      </c>
      <c r="N12" s="34" t="s">
        <v>1138</v>
      </c>
      <c r="O12" s="92" t="s">
        <v>809</v>
      </c>
      <c r="P12" s="39" t="s">
        <v>808</v>
      </c>
      <c r="Q12" s="40" t="s">
        <v>778</v>
      </c>
      <c r="R12" s="41" t="s">
        <v>779</v>
      </c>
      <c r="S12" s="52"/>
      <c r="T12" s="41">
        <v>10</v>
      </c>
      <c r="U12" s="32">
        <v>2019</v>
      </c>
      <c r="V12" s="41">
        <v>6</v>
      </c>
      <c r="W12" s="41">
        <v>5</v>
      </c>
      <c r="X12" s="41">
        <v>2</v>
      </c>
      <c r="Y12" s="42" t="s">
        <v>780</v>
      </c>
      <c r="Z12" s="43" t="s">
        <v>786</v>
      </c>
    </row>
    <row r="13" spans="1:26" ht="60" x14ac:dyDescent="0.25">
      <c r="A13" s="47" t="s">
        <v>810</v>
      </c>
      <c r="B13" s="28" t="s">
        <v>776</v>
      </c>
      <c r="C13" s="28" t="s">
        <v>775</v>
      </c>
      <c r="D13" s="29" t="s">
        <v>777</v>
      </c>
      <c r="E13" s="30" t="s">
        <v>778</v>
      </c>
      <c r="F13" s="31" t="s">
        <v>779</v>
      </c>
      <c r="G13" s="32"/>
      <c r="H13" s="31">
        <v>3</v>
      </c>
      <c r="I13" s="32">
        <v>2019</v>
      </c>
      <c r="J13" s="31">
        <v>6</v>
      </c>
      <c r="K13" s="31">
        <v>10</v>
      </c>
      <c r="L13" s="31">
        <v>12</v>
      </c>
      <c r="M13" s="33" t="s">
        <v>780</v>
      </c>
      <c r="N13" s="34" t="s">
        <v>1139</v>
      </c>
      <c r="O13" s="53" t="s">
        <v>809</v>
      </c>
      <c r="P13" s="47" t="s">
        <v>811</v>
      </c>
      <c r="Q13" s="40" t="s">
        <v>778</v>
      </c>
      <c r="R13" s="41" t="s">
        <v>779</v>
      </c>
      <c r="S13" s="52"/>
      <c r="T13" s="54">
        <v>1</v>
      </c>
      <c r="U13" s="55">
        <v>2019</v>
      </c>
      <c r="V13" s="54">
        <v>2</v>
      </c>
      <c r="W13" s="54">
        <v>3</v>
      </c>
      <c r="X13" s="54">
        <v>4</v>
      </c>
      <c r="Y13" s="42" t="s">
        <v>780</v>
      </c>
      <c r="Z13" s="50" t="s">
        <v>812</v>
      </c>
    </row>
    <row r="14" spans="1:26" ht="60" x14ac:dyDescent="0.25">
      <c r="A14" s="48" t="s">
        <v>814</v>
      </c>
      <c r="B14" s="28" t="s">
        <v>776</v>
      </c>
      <c r="C14" s="28" t="s">
        <v>775</v>
      </c>
      <c r="D14" s="29" t="s">
        <v>777</v>
      </c>
      <c r="E14" s="30" t="s">
        <v>778</v>
      </c>
      <c r="F14" s="31" t="s">
        <v>779</v>
      </c>
      <c r="G14" s="32"/>
      <c r="H14" s="31">
        <v>3</v>
      </c>
      <c r="I14" s="32">
        <v>2019</v>
      </c>
      <c r="J14" s="31">
        <v>6</v>
      </c>
      <c r="K14" s="31">
        <v>10</v>
      </c>
      <c r="L14" s="31">
        <v>12</v>
      </c>
      <c r="M14" s="33" t="s">
        <v>780</v>
      </c>
      <c r="N14" s="34" t="s">
        <v>1140</v>
      </c>
      <c r="O14" s="53" t="s">
        <v>813</v>
      </c>
      <c r="P14" s="48" t="s">
        <v>815</v>
      </c>
      <c r="Q14" s="40" t="s">
        <v>778</v>
      </c>
      <c r="R14" s="41" t="s">
        <v>779</v>
      </c>
      <c r="S14" s="52"/>
      <c r="T14" s="54">
        <v>1</v>
      </c>
      <c r="U14" s="55">
        <v>2019</v>
      </c>
      <c r="V14" s="54">
        <v>2</v>
      </c>
      <c r="W14" s="54">
        <v>3</v>
      </c>
      <c r="X14" s="54">
        <v>5</v>
      </c>
      <c r="Y14" s="42" t="s">
        <v>780</v>
      </c>
      <c r="Z14" s="50" t="s">
        <v>812</v>
      </c>
    </row>
    <row r="15" spans="1:26" ht="57" x14ac:dyDescent="0.25">
      <c r="A15" s="61" t="s">
        <v>824</v>
      </c>
      <c r="B15" s="279" t="s">
        <v>2759</v>
      </c>
      <c r="C15" s="75" t="s">
        <v>816</v>
      </c>
      <c r="D15" s="57" t="s">
        <v>818</v>
      </c>
      <c r="E15" s="56" t="s">
        <v>819</v>
      </c>
      <c r="F15" s="31">
        <v>55.5</v>
      </c>
      <c r="G15" s="32">
        <v>2017</v>
      </c>
      <c r="H15" s="31">
        <v>55.6</v>
      </c>
      <c r="I15" s="32">
        <v>2019</v>
      </c>
      <c r="J15" s="31">
        <v>55.8</v>
      </c>
      <c r="K15" s="31">
        <v>56</v>
      </c>
      <c r="L15" s="31">
        <v>57</v>
      </c>
      <c r="M15" s="58" t="s">
        <v>820</v>
      </c>
      <c r="N15" s="34" t="s">
        <v>821</v>
      </c>
      <c r="O15" s="46" t="s">
        <v>823</v>
      </c>
      <c r="P15" s="61" t="s">
        <v>825</v>
      </c>
      <c r="Q15" s="40" t="s">
        <v>826</v>
      </c>
      <c r="R15" s="62" t="s">
        <v>779</v>
      </c>
      <c r="S15" s="63"/>
      <c r="T15" s="54">
        <v>2500</v>
      </c>
      <c r="U15" s="32">
        <v>2019</v>
      </c>
      <c r="V15" s="54">
        <v>3000</v>
      </c>
      <c r="W15" s="54">
        <v>3500</v>
      </c>
      <c r="X15" s="54">
        <v>4000</v>
      </c>
      <c r="Y15" s="64" t="s">
        <v>820</v>
      </c>
      <c r="Z15" s="43" t="s">
        <v>821</v>
      </c>
    </row>
    <row r="16" spans="1:26" ht="71.25" x14ac:dyDescent="0.25">
      <c r="A16" s="61" t="s">
        <v>828</v>
      </c>
      <c r="B16" s="279" t="s">
        <v>2759</v>
      </c>
      <c r="C16" s="75" t="s">
        <v>816</v>
      </c>
      <c r="D16" s="57" t="s">
        <v>818</v>
      </c>
      <c r="E16" s="56" t="s">
        <v>819</v>
      </c>
      <c r="F16" s="31">
        <v>55.5</v>
      </c>
      <c r="G16" s="32">
        <v>2017</v>
      </c>
      <c r="H16" s="31">
        <v>55.6</v>
      </c>
      <c r="I16" s="32">
        <v>2019</v>
      </c>
      <c r="J16" s="31">
        <v>55.8</v>
      </c>
      <c r="K16" s="31">
        <v>56</v>
      </c>
      <c r="L16" s="31">
        <v>57</v>
      </c>
      <c r="M16" s="58" t="s">
        <v>820</v>
      </c>
      <c r="N16" s="34" t="s">
        <v>821</v>
      </c>
      <c r="O16" s="46" t="s">
        <v>827</v>
      </c>
      <c r="P16" s="61" t="s">
        <v>829</v>
      </c>
      <c r="Q16" s="40" t="s">
        <v>826</v>
      </c>
      <c r="R16" s="62" t="s">
        <v>779</v>
      </c>
      <c r="S16" s="63"/>
      <c r="T16" s="54">
        <v>5</v>
      </c>
      <c r="U16" s="32">
        <v>2019</v>
      </c>
      <c r="V16" s="54">
        <v>5</v>
      </c>
      <c r="W16" s="54">
        <v>10</v>
      </c>
      <c r="X16" s="54">
        <v>20</v>
      </c>
      <c r="Y16" s="64" t="s">
        <v>820</v>
      </c>
      <c r="Z16" s="43" t="s">
        <v>821</v>
      </c>
    </row>
    <row r="17" spans="1:26" ht="71.25" x14ac:dyDescent="0.25">
      <c r="A17" s="61" t="s">
        <v>831</v>
      </c>
      <c r="B17" s="279" t="s">
        <v>2759</v>
      </c>
      <c r="C17" s="75" t="s">
        <v>816</v>
      </c>
      <c r="D17" s="57" t="s">
        <v>818</v>
      </c>
      <c r="E17" s="56" t="s">
        <v>819</v>
      </c>
      <c r="F17" s="31">
        <v>55.5</v>
      </c>
      <c r="G17" s="32">
        <v>2017</v>
      </c>
      <c r="H17" s="31">
        <v>55.6</v>
      </c>
      <c r="I17" s="32">
        <v>2019</v>
      </c>
      <c r="J17" s="31">
        <v>55.8</v>
      </c>
      <c r="K17" s="31">
        <v>56</v>
      </c>
      <c r="L17" s="31">
        <v>57</v>
      </c>
      <c r="M17" s="58" t="s">
        <v>820</v>
      </c>
      <c r="N17" s="34" t="s">
        <v>821</v>
      </c>
      <c r="O17" s="46" t="s">
        <v>830</v>
      </c>
      <c r="P17" s="61" t="s">
        <v>832</v>
      </c>
      <c r="Q17" s="40" t="s">
        <v>833</v>
      </c>
      <c r="R17" s="62">
        <v>1188</v>
      </c>
      <c r="S17" s="63">
        <v>2018</v>
      </c>
      <c r="T17" s="62">
        <v>1718</v>
      </c>
      <c r="U17" s="32">
        <v>2019</v>
      </c>
      <c r="V17" s="62">
        <v>2320</v>
      </c>
      <c r="W17" s="62">
        <v>3130</v>
      </c>
      <c r="X17" s="62">
        <v>4225</v>
      </c>
      <c r="Y17" s="65" t="s">
        <v>834</v>
      </c>
      <c r="Z17" s="43" t="s">
        <v>821</v>
      </c>
    </row>
    <row r="18" spans="1:26" ht="71.25" x14ac:dyDescent="0.25">
      <c r="A18" s="61" t="s">
        <v>836</v>
      </c>
      <c r="B18" s="279" t="s">
        <v>2759</v>
      </c>
      <c r="C18" s="75" t="s">
        <v>816</v>
      </c>
      <c r="D18" s="57" t="s">
        <v>818</v>
      </c>
      <c r="E18" s="56" t="s">
        <v>819</v>
      </c>
      <c r="F18" s="31">
        <v>55.5</v>
      </c>
      <c r="G18" s="32">
        <v>2017</v>
      </c>
      <c r="H18" s="31">
        <v>55.6</v>
      </c>
      <c r="I18" s="32">
        <v>2019</v>
      </c>
      <c r="J18" s="31">
        <v>55.8</v>
      </c>
      <c r="K18" s="31">
        <v>56</v>
      </c>
      <c r="L18" s="31">
        <v>57</v>
      </c>
      <c r="M18" s="58" t="s">
        <v>820</v>
      </c>
      <c r="N18" s="34" t="s">
        <v>821</v>
      </c>
      <c r="O18" s="46" t="s">
        <v>835</v>
      </c>
      <c r="P18" s="61" t="s">
        <v>837</v>
      </c>
      <c r="Q18" s="40" t="s">
        <v>833</v>
      </c>
      <c r="R18" s="62">
        <v>64</v>
      </c>
      <c r="S18" s="63">
        <v>2018</v>
      </c>
      <c r="T18" s="66">
        <v>84</v>
      </c>
      <c r="U18" s="67">
        <v>2019</v>
      </c>
      <c r="V18" s="66">
        <v>91</v>
      </c>
      <c r="W18" s="66">
        <v>96</v>
      </c>
      <c r="X18" s="66">
        <v>97</v>
      </c>
      <c r="Y18" s="65" t="s">
        <v>838</v>
      </c>
      <c r="Z18" s="43" t="s">
        <v>821</v>
      </c>
    </row>
    <row r="19" spans="1:26" ht="71.25" x14ac:dyDescent="0.25">
      <c r="A19" s="61" t="s">
        <v>840</v>
      </c>
      <c r="B19" s="279" t="s">
        <v>2759</v>
      </c>
      <c r="C19" s="75" t="s">
        <v>816</v>
      </c>
      <c r="D19" s="57" t="s">
        <v>818</v>
      </c>
      <c r="E19" s="56" t="s">
        <v>819</v>
      </c>
      <c r="F19" s="31">
        <v>55.5</v>
      </c>
      <c r="G19" s="32">
        <v>2017</v>
      </c>
      <c r="H19" s="31">
        <v>55.6</v>
      </c>
      <c r="I19" s="32">
        <v>2019</v>
      </c>
      <c r="J19" s="31">
        <v>55.8</v>
      </c>
      <c r="K19" s="31">
        <v>56</v>
      </c>
      <c r="L19" s="31">
        <v>57</v>
      </c>
      <c r="M19" s="58" t="s">
        <v>820</v>
      </c>
      <c r="N19" s="34" t="s">
        <v>821</v>
      </c>
      <c r="O19" s="46" t="s">
        <v>839</v>
      </c>
      <c r="P19" s="61" t="s">
        <v>841</v>
      </c>
      <c r="Q19" s="40" t="s">
        <v>842</v>
      </c>
      <c r="R19" s="62">
        <v>75</v>
      </c>
      <c r="S19" s="63">
        <v>2018</v>
      </c>
      <c r="T19" s="62">
        <v>88</v>
      </c>
      <c r="U19" s="32">
        <v>2019</v>
      </c>
      <c r="V19" s="66">
        <v>100</v>
      </c>
      <c r="W19" s="66">
        <v>100</v>
      </c>
      <c r="X19" s="66">
        <v>100</v>
      </c>
      <c r="Y19" s="60" t="s">
        <v>843</v>
      </c>
      <c r="Z19" s="43" t="s">
        <v>821</v>
      </c>
    </row>
    <row r="20" spans="1:26" ht="45" x14ac:dyDescent="0.25">
      <c r="A20" s="61" t="s">
        <v>851</v>
      </c>
      <c r="B20" s="68" t="s">
        <v>845</v>
      </c>
      <c r="C20" s="56" t="s">
        <v>844</v>
      </c>
      <c r="D20" s="57" t="s">
        <v>846</v>
      </c>
      <c r="E20" s="56" t="s">
        <v>819</v>
      </c>
      <c r="F20" s="31">
        <v>65.8</v>
      </c>
      <c r="G20" s="32">
        <v>2017</v>
      </c>
      <c r="H20" s="31">
        <v>66</v>
      </c>
      <c r="I20" s="32">
        <v>2019</v>
      </c>
      <c r="J20" s="31">
        <v>68</v>
      </c>
      <c r="K20" s="31">
        <v>70</v>
      </c>
      <c r="L20" s="31">
        <v>72</v>
      </c>
      <c r="M20" s="58" t="s">
        <v>847</v>
      </c>
      <c r="N20" s="34" t="s">
        <v>848</v>
      </c>
      <c r="O20" s="69" t="s">
        <v>850</v>
      </c>
      <c r="P20" s="61" t="s">
        <v>852</v>
      </c>
      <c r="Q20" s="40" t="s">
        <v>819</v>
      </c>
      <c r="R20" s="62">
        <v>62.8</v>
      </c>
      <c r="S20" s="32">
        <v>2017</v>
      </c>
      <c r="T20" s="62">
        <v>63</v>
      </c>
      <c r="U20" s="32">
        <v>2019</v>
      </c>
      <c r="V20" s="62">
        <v>65</v>
      </c>
      <c r="W20" s="62">
        <v>67</v>
      </c>
      <c r="X20" s="62">
        <v>69</v>
      </c>
      <c r="Y20" s="64" t="s">
        <v>847</v>
      </c>
      <c r="Z20" s="70" t="s">
        <v>853</v>
      </c>
    </row>
    <row r="21" spans="1:26" ht="45" x14ac:dyDescent="0.25">
      <c r="A21" s="61" t="s">
        <v>855</v>
      </c>
      <c r="B21" s="68" t="s">
        <v>845</v>
      </c>
      <c r="C21" s="56" t="s">
        <v>844</v>
      </c>
      <c r="D21" s="57" t="s">
        <v>846</v>
      </c>
      <c r="E21" s="56" t="s">
        <v>819</v>
      </c>
      <c r="F21" s="31">
        <v>65.8</v>
      </c>
      <c r="G21" s="32">
        <v>2017</v>
      </c>
      <c r="H21" s="31">
        <v>66</v>
      </c>
      <c r="I21" s="32">
        <v>2019</v>
      </c>
      <c r="J21" s="31">
        <v>68</v>
      </c>
      <c r="K21" s="31">
        <v>70</v>
      </c>
      <c r="L21" s="31">
        <v>72</v>
      </c>
      <c r="M21" s="58" t="s">
        <v>847</v>
      </c>
      <c r="N21" s="34" t="s">
        <v>1155</v>
      </c>
      <c r="O21" s="69" t="s">
        <v>854</v>
      </c>
      <c r="P21" s="61" t="s">
        <v>856</v>
      </c>
      <c r="Q21" s="40" t="s">
        <v>819</v>
      </c>
      <c r="R21" s="62">
        <v>68.8</v>
      </c>
      <c r="S21" s="32">
        <v>2017</v>
      </c>
      <c r="T21" s="62">
        <v>69</v>
      </c>
      <c r="U21" s="32">
        <v>2019</v>
      </c>
      <c r="V21" s="62">
        <v>71</v>
      </c>
      <c r="W21" s="62">
        <v>73</v>
      </c>
      <c r="X21" s="62">
        <v>75</v>
      </c>
      <c r="Y21" s="64" t="s">
        <v>847</v>
      </c>
      <c r="Z21" s="70" t="s">
        <v>853</v>
      </c>
    </row>
    <row r="22" spans="1:26" ht="45" x14ac:dyDescent="0.25">
      <c r="A22" s="61" t="s">
        <v>858</v>
      </c>
      <c r="B22" s="68" t="s">
        <v>845</v>
      </c>
      <c r="C22" s="56" t="s">
        <v>844</v>
      </c>
      <c r="D22" s="57" t="s">
        <v>846</v>
      </c>
      <c r="E22" s="56" t="s">
        <v>819</v>
      </c>
      <c r="F22" s="31">
        <v>65.8</v>
      </c>
      <c r="G22" s="32">
        <v>2017</v>
      </c>
      <c r="H22" s="31">
        <v>66</v>
      </c>
      <c r="I22" s="32">
        <v>2019</v>
      </c>
      <c r="J22" s="31">
        <v>68</v>
      </c>
      <c r="K22" s="31">
        <v>70</v>
      </c>
      <c r="L22" s="31">
        <v>72</v>
      </c>
      <c r="M22" s="58" t="s">
        <v>847</v>
      </c>
      <c r="N22" s="34" t="s">
        <v>1156</v>
      </c>
      <c r="O22" s="71" t="s">
        <v>857</v>
      </c>
      <c r="P22" s="61" t="s">
        <v>859</v>
      </c>
      <c r="Q22" s="40" t="s">
        <v>860</v>
      </c>
      <c r="R22" s="62" t="s">
        <v>779</v>
      </c>
      <c r="S22" s="32">
        <v>2018</v>
      </c>
      <c r="T22" s="62" t="s">
        <v>779</v>
      </c>
      <c r="U22" s="32">
        <v>2019</v>
      </c>
      <c r="V22" s="62" t="s">
        <v>779</v>
      </c>
      <c r="W22" s="62" t="s">
        <v>779</v>
      </c>
      <c r="X22" s="62" t="s">
        <v>779</v>
      </c>
      <c r="Y22" s="64" t="s">
        <v>847</v>
      </c>
      <c r="Z22" s="70" t="s">
        <v>821</v>
      </c>
    </row>
    <row r="23" spans="1:26" ht="45" x14ac:dyDescent="0.25">
      <c r="A23" s="61" t="s">
        <v>862</v>
      </c>
      <c r="B23" s="68" t="s">
        <v>845</v>
      </c>
      <c r="C23" s="56" t="s">
        <v>844</v>
      </c>
      <c r="D23" s="57" t="s">
        <v>846</v>
      </c>
      <c r="E23" s="56" t="s">
        <v>819</v>
      </c>
      <c r="F23" s="31">
        <v>65.8</v>
      </c>
      <c r="G23" s="32">
        <v>2017</v>
      </c>
      <c r="H23" s="31">
        <v>66</v>
      </c>
      <c r="I23" s="32">
        <v>2019</v>
      </c>
      <c r="J23" s="31">
        <v>68</v>
      </c>
      <c r="K23" s="31">
        <v>70</v>
      </c>
      <c r="L23" s="31">
        <v>72</v>
      </c>
      <c r="M23" s="58" t="s">
        <v>847</v>
      </c>
      <c r="N23" s="34" t="s">
        <v>1157</v>
      </c>
      <c r="O23" s="71" t="s">
        <v>861</v>
      </c>
      <c r="P23" s="61" t="s">
        <v>863</v>
      </c>
      <c r="Q23" s="40" t="s">
        <v>860</v>
      </c>
      <c r="R23" s="62">
        <v>10</v>
      </c>
      <c r="S23" s="32">
        <v>2018</v>
      </c>
      <c r="T23" s="62">
        <v>50</v>
      </c>
      <c r="U23" s="32">
        <v>2019</v>
      </c>
      <c r="V23" s="62">
        <v>55</v>
      </c>
      <c r="W23" s="62">
        <v>60</v>
      </c>
      <c r="X23" s="62">
        <v>65</v>
      </c>
      <c r="Y23" s="65" t="s">
        <v>864</v>
      </c>
      <c r="Z23" s="70" t="s">
        <v>821</v>
      </c>
    </row>
    <row r="24" spans="1:26" ht="45" x14ac:dyDescent="0.25">
      <c r="A24" s="61" t="s">
        <v>866</v>
      </c>
      <c r="B24" s="68" t="s">
        <v>845</v>
      </c>
      <c r="C24" s="119" t="s">
        <v>844</v>
      </c>
      <c r="D24" s="29" t="s">
        <v>846</v>
      </c>
      <c r="E24" s="56" t="s">
        <v>819</v>
      </c>
      <c r="F24" s="31">
        <v>65.8</v>
      </c>
      <c r="G24" s="32">
        <v>2017</v>
      </c>
      <c r="H24" s="31">
        <v>66</v>
      </c>
      <c r="I24" s="32">
        <v>2019</v>
      </c>
      <c r="J24" s="31">
        <v>68</v>
      </c>
      <c r="K24" s="31">
        <v>70</v>
      </c>
      <c r="L24" s="31">
        <v>72</v>
      </c>
      <c r="M24" s="58" t="s">
        <v>847</v>
      </c>
      <c r="N24" s="34" t="s">
        <v>1158</v>
      </c>
      <c r="O24" s="71" t="s">
        <v>865</v>
      </c>
      <c r="P24" s="61" t="s">
        <v>867</v>
      </c>
      <c r="Q24" s="40" t="s">
        <v>868</v>
      </c>
      <c r="R24" s="62">
        <v>80</v>
      </c>
      <c r="S24" s="32">
        <v>2018</v>
      </c>
      <c r="T24" s="62">
        <v>100</v>
      </c>
      <c r="U24" s="32">
        <v>2019</v>
      </c>
      <c r="V24" s="62">
        <v>100</v>
      </c>
      <c r="W24" s="62">
        <v>100</v>
      </c>
      <c r="X24" s="62">
        <v>100</v>
      </c>
      <c r="Y24" s="65" t="s">
        <v>869</v>
      </c>
      <c r="Z24" s="70"/>
    </row>
    <row r="25" spans="1:26" ht="60" x14ac:dyDescent="0.25">
      <c r="A25" s="61" t="s">
        <v>877</v>
      </c>
      <c r="B25" s="279" t="s">
        <v>871</v>
      </c>
      <c r="C25" s="75" t="s">
        <v>870</v>
      </c>
      <c r="D25" s="57" t="s">
        <v>872</v>
      </c>
      <c r="E25" s="72" t="s">
        <v>873</v>
      </c>
      <c r="F25" s="73">
        <v>52.5</v>
      </c>
      <c r="G25" s="32">
        <v>2017</v>
      </c>
      <c r="H25" s="73">
        <v>50</v>
      </c>
      <c r="I25" s="32">
        <v>2019</v>
      </c>
      <c r="J25" s="74">
        <f>90000/200000*100</f>
        <v>45</v>
      </c>
      <c r="K25" s="74">
        <v>42</v>
      </c>
      <c r="L25" s="74">
        <v>40</v>
      </c>
      <c r="M25" s="58" t="s">
        <v>874</v>
      </c>
      <c r="N25" s="34" t="s">
        <v>821</v>
      </c>
      <c r="O25" s="46" t="s">
        <v>876</v>
      </c>
      <c r="P25" s="61" t="s">
        <v>878</v>
      </c>
      <c r="Q25" s="40" t="s">
        <v>879</v>
      </c>
      <c r="R25" s="62">
        <v>0</v>
      </c>
      <c r="S25" s="63">
        <v>2018</v>
      </c>
      <c r="T25" s="62">
        <v>0</v>
      </c>
      <c r="U25" s="32">
        <v>2019</v>
      </c>
      <c r="V25" s="62">
        <v>10</v>
      </c>
      <c r="W25" s="62">
        <v>20</v>
      </c>
      <c r="X25" s="62">
        <v>25</v>
      </c>
      <c r="Y25" s="64" t="s">
        <v>880</v>
      </c>
      <c r="Z25" s="70" t="s">
        <v>881</v>
      </c>
    </row>
    <row r="26" spans="1:26" ht="60" x14ac:dyDescent="0.25">
      <c r="A26" s="61" t="s">
        <v>883</v>
      </c>
      <c r="B26" s="279" t="s">
        <v>871</v>
      </c>
      <c r="C26" s="75" t="s">
        <v>870</v>
      </c>
      <c r="D26" s="57" t="s">
        <v>872</v>
      </c>
      <c r="E26" s="72" t="s">
        <v>873</v>
      </c>
      <c r="F26" s="73">
        <v>52.5</v>
      </c>
      <c r="G26" s="32">
        <v>2017</v>
      </c>
      <c r="H26" s="73">
        <v>50</v>
      </c>
      <c r="I26" s="32">
        <v>2019</v>
      </c>
      <c r="J26" s="74">
        <f t="shared" ref="J26:J29" si="0">90000/200000*100</f>
        <v>45</v>
      </c>
      <c r="K26" s="74">
        <v>42</v>
      </c>
      <c r="L26" s="74">
        <v>40</v>
      </c>
      <c r="M26" s="58" t="s">
        <v>874</v>
      </c>
      <c r="N26" s="34" t="s">
        <v>821</v>
      </c>
      <c r="O26" s="46" t="s">
        <v>882</v>
      </c>
      <c r="P26" s="61" t="s">
        <v>884</v>
      </c>
      <c r="Q26" s="40" t="s">
        <v>885</v>
      </c>
      <c r="R26" s="62">
        <v>0</v>
      </c>
      <c r="S26" s="63">
        <v>2018</v>
      </c>
      <c r="T26" s="62">
        <v>0</v>
      </c>
      <c r="U26" s="32">
        <v>2019</v>
      </c>
      <c r="V26" s="54">
        <v>20</v>
      </c>
      <c r="W26" s="54">
        <v>35</v>
      </c>
      <c r="X26" s="54">
        <v>50</v>
      </c>
      <c r="Y26" s="64" t="s">
        <v>874</v>
      </c>
      <c r="Z26" s="70" t="s">
        <v>881</v>
      </c>
    </row>
    <row r="27" spans="1:26" ht="60" x14ac:dyDescent="0.25">
      <c r="A27" s="61" t="s">
        <v>887</v>
      </c>
      <c r="B27" s="279" t="s">
        <v>871</v>
      </c>
      <c r="C27" s="75" t="s">
        <v>870</v>
      </c>
      <c r="D27" s="57" t="s">
        <v>872</v>
      </c>
      <c r="E27" s="72" t="s">
        <v>873</v>
      </c>
      <c r="F27" s="73">
        <v>52.5</v>
      </c>
      <c r="G27" s="32">
        <v>2017</v>
      </c>
      <c r="H27" s="73">
        <v>50</v>
      </c>
      <c r="I27" s="32">
        <v>2019</v>
      </c>
      <c r="J27" s="74">
        <f t="shared" si="0"/>
        <v>45</v>
      </c>
      <c r="K27" s="74">
        <v>42</v>
      </c>
      <c r="L27" s="74">
        <v>40</v>
      </c>
      <c r="M27" s="58" t="s">
        <v>874</v>
      </c>
      <c r="N27" s="34" t="s">
        <v>821</v>
      </c>
      <c r="O27" s="46" t="s">
        <v>886</v>
      </c>
      <c r="P27" s="61" t="s">
        <v>888</v>
      </c>
      <c r="Q27" s="40" t="s">
        <v>885</v>
      </c>
      <c r="R27" s="54">
        <v>90.6</v>
      </c>
      <c r="S27" s="63">
        <v>2018</v>
      </c>
      <c r="T27" s="54">
        <v>91</v>
      </c>
      <c r="U27" s="32">
        <v>2019</v>
      </c>
      <c r="V27" s="54">
        <v>92</v>
      </c>
      <c r="W27" s="54">
        <v>95</v>
      </c>
      <c r="X27" s="54">
        <v>98</v>
      </c>
      <c r="Y27" s="64" t="s">
        <v>889</v>
      </c>
      <c r="Z27" s="70" t="s">
        <v>881</v>
      </c>
    </row>
    <row r="28" spans="1:26" ht="60" x14ac:dyDescent="0.25">
      <c r="A28" s="61" t="s">
        <v>891</v>
      </c>
      <c r="B28" s="279" t="s">
        <v>871</v>
      </c>
      <c r="C28" s="75" t="s">
        <v>870</v>
      </c>
      <c r="D28" s="57" t="s">
        <v>872</v>
      </c>
      <c r="E28" s="72" t="s">
        <v>873</v>
      </c>
      <c r="F28" s="73">
        <v>52.5</v>
      </c>
      <c r="G28" s="32">
        <v>2017</v>
      </c>
      <c r="H28" s="73">
        <v>50</v>
      </c>
      <c r="I28" s="32">
        <v>2019</v>
      </c>
      <c r="J28" s="74">
        <f t="shared" si="0"/>
        <v>45</v>
      </c>
      <c r="K28" s="74">
        <v>42</v>
      </c>
      <c r="L28" s="74">
        <v>40</v>
      </c>
      <c r="M28" s="58" t="s">
        <v>874</v>
      </c>
      <c r="N28" s="34" t="s">
        <v>821</v>
      </c>
      <c r="O28" s="46" t="s">
        <v>890</v>
      </c>
      <c r="P28" s="61" t="s">
        <v>892</v>
      </c>
      <c r="Q28" s="40" t="s">
        <v>893</v>
      </c>
      <c r="R28" s="62" t="s">
        <v>779</v>
      </c>
      <c r="S28" s="63"/>
      <c r="T28" s="62" t="s">
        <v>779</v>
      </c>
      <c r="U28" s="32">
        <v>2019</v>
      </c>
      <c r="V28" s="62" t="s">
        <v>779</v>
      </c>
      <c r="W28" s="62" t="s">
        <v>779</v>
      </c>
      <c r="X28" s="62" t="s">
        <v>779</v>
      </c>
      <c r="Y28" s="64" t="s">
        <v>874</v>
      </c>
      <c r="Z28" s="70" t="s">
        <v>881</v>
      </c>
    </row>
    <row r="29" spans="1:26" ht="60" x14ac:dyDescent="0.25">
      <c r="A29" s="61" t="s">
        <v>895</v>
      </c>
      <c r="B29" s="279" t="s">
        <v>871</v>
      </c>
      <c r="C29" s="75" t="s">
        <v>870</v>
      </c>
      <c r="D29" s="57" t="s">
        <v>872</v>
      </c>
      <c r="E29" s="72" t="s">
        <v>873</v>
      </c>
      <c r="F29" s="73">
        <v>52.5</v>
      </c>
      <c r="G29" s="32">
        <v>2017</v>
      </c>
      <c r="H29" s="73">
        <v>50</v>
      </c>
      <c r="I29" s="32">
        <v>2019</v>
      </c>
      <c r="J29" s="74">
        <f t="shared" si="0"/>
        <v>45</v>
      </c>
      <c r="K29" s="74">
        <v>42</v>
      </c>
      <c r="L29" s="74">
        <v>40</v>
      </c>
      <c r="M29" s="58" t="s">
        <v>874</v>
      </c>
      <c r="N29" s="34" t="s">
        <v>821</v>
      </c>
      <c r="O29" s="46" t="s">
        <v>894</v>
      </c>
      <c r="P29" s="61" t="s">
        <v>896</v>
      </c>
      <c r="Q29" s="40" t="s">
        <v>885</v>
      </c>
      <c r="R29" s="62" t="s">
        <v>779</v>
      </c>
      <c r="S29" s="63"/>
      <c r="T29" s="62" t="s">
        <v>779</v>
      </c>
      <c r="U29" s="32">
        <v>2019</v>
      </c>
      <c r="V29" s="62" t="s">
        <v>779</v>
      </c>
      <c r="W29" s="62" t="s">
        <v>779</v>
      </c>
      <c r="X29" s="62" t="s">
        <v>779</v>
      </c>
      <c r="Y29" s="64" t="s">
        <v>874</v>
      </c>
      <c r="Z29" s="70" t="s">
        <v>881</v>
      </c>
    </row>
    <row r="30" spans="1:26" ht="60" x14ac:dyDescent="0.25">
      <c r="A30" s="61" t="s">
        <v>905</v>
      </c>
      <c r="B30" s="57" t="s">
        <v>898</v>
      </c>
      <c r="C30" s="56" t="s">
        <v>897</v>
      </c>
      <c r="D30" s="57" t="s">
        <v>899</v>
      </c>
      <c r="E30" s="56" t="s">
        <v>900</v>
      </c>
      <c r="F30" s="31">
        <v>98.4</v>
      </c>
      <c r="G30" s="32">
        <v>2018</v>
      </c>
      <c r="H30" s="31">
        <v>98.21</v>
      </c>
      <c r="I30" s="32">
        <v>2019</v>
      </c>
      <c r="J30" s="31">
        <v>98.2</v>
      </c>
      <c r="K30" s="31">
        <v>98.3</v>
      </c>
      <c r="L30" s="31">
        <v>98.4</v>
      </c>
      <c r="M30" s="58" t="s">
        <v>901</v>
      </c>
      <c r="N30" s="34" t="s">
        <v>902</v>
      </c>
      <c r="O30" s="46" t="s">
        <v>904</v>
      </c>
      <c r="P30" s="61" t="s">
        <v>906</v>
      </c>
      <c r="Q30" s="40" t="s">
        <v>907</v>
      </c>
      <c r="R30" s="62">
        <v>42911.82</v>
      </c>
      <c r="S30" s="32">
        <v>2018</v>
      </c>
      <c r="T30" s="66">
        <v>45411</v>
      </c>
      <c r="U30" s="32">
        <v>2019</v>
      </c>
      <c r="V30" s="66">
        <v>47911</v>
      </c>
      <c r="W30" s="66">
        <v>50411</v>
      </c>
      <c r="X30" s="66">
        <v>52911</v>
      </c>
      <c r="Y30" s="64" t="s">
        <v>908</v>
      </c>
      <c r="Z30" s="70" t="s">
        <v>909</v>
      </c>
    </row>
    <row r="31" spans="1:26" ht="60" x14ac:dyDescent="0.25">
      <c r="A31" s="61" t="s">
        <v>911</v>
      </c>
      <c r="B31" s="68" t="s">
        <v>898</v>
      </c>
      <c r="C31" s="120" t="s">
        <v>897</v>
      </c>
      <c r="D31" s="121" t="s">
        <v>899</v>
      </c>
      <c r="E31" s="56" t="s">
        <v>900</v>
      </c>
      <c r="F31" s="31">
        <v>98.4</v>
      </c>
      <c r="G31" s="32">
        <v>2018</v>
      </c>
      <c r="H31" s="31">
        <v>98.21</v>
      </c>
      <c r="I31" s="32">
        <v>2019</v>
      </c>
      <c r="J31" s="31">
        <v>98.2</v>
      </c>
      <c r="K31" s="31">
        <v>98.3</v>
      </c>
      <c r="L31" s="31">
        <v>98.4</v>
      </c>
      <c r="M31" s="58" t="s">
        <v>901</v>
      </c>
      <c r="N31" s="34" t="s">
        <v>1151</v>
      </c>
      <c r="O31" s="75" t="s">
        <v>910</v>
      </c>
      <c r="P31" s="61" t="s">
        <v>912</v>
      </c>
      <c r="Q31" s="40" t="s">
        <v>907</v>
      </c>
      <c r="R31" s="62">
        <v>2.8</v>
      </c>
      <c r="S31" s="32">
        <v>2018</v>
      </c>
      <c r="T31" s="66">
        <v>3.3</v>
      </c>
      <c r="U31" s="67">
        <v>2019</v>
      </c>
      <c r="V31" s="66">
        <v>3.9</v>
      </c>
      <c r="W31" s="66">
        <v>4.5</v>
      </c>
      <c r="X31" s="66">
        <v>5</v>
      </c>
      <c r="Y31" s="64" t="s">
        <v>908</v>
      </c>
      <c r="Z31" s="70" t="s">
        <v>812</v>
      </c>
    </row>
    <row r="32" spans="1:26" ht="60" x14ac:dyDescent="0.25">
      <c r="A32" s="61" t="s">
        <v>914</v>
      </c>
      <c r="B32" s="68" t="s">
        <v>898</v>
      </c>
      <c r="C32" s="56" t="s">
        <v>897</v>
      </c>
      <c r="D32" s="57" t="s">
        <v>899</v>
      </c>
      <c r="E32" s="56" t="s">
        <v>900</v>
      </c>
      <c r="F32" s="31">
        <v>98.4</v>
      </c>
      <c r="G32" s="32">
        <v>2018</v>
      </c>
      <c r="H32" s="31">
        <v>98.21</v>
      </c>
      <c r="I32" s="32">
        <v>2019</v>
      </c>
      <c r="J32" s="31">
        <v>98.2</v>
      </c>
      <c r="K32" s="31">
        <v>98.3</v>
      </c>
      <c r="L32" s="31">
        <v>98.4</v>
      </c>
      <c r="M32" s="58" t="s">
        <v>901</v>
      </c>
      <c r="N32" s="34" t="s">
        <v>1152</v>
      </c>
      <c r="O32" s="75" t="s">
        <v>913</v>
      </c>
      <c r="P32" s="61" t="s">
        <v>915</v>
      </c>
      <c r="Q32" s="40" t="s">
        <v>916</v>
      </c>
      <c r="R32" s="62" t="s">
        <v>779</v>
      </c>
      <c r="S32" s="32">
        <v>2018</v>
      </c>
      <c r="T32" s="54">
        <v>60</v>
      </c>
      <c r="U32" s="32">
        <v>2019</v>
      </c>
      <c r="V32" s="54">
        <v>65</v>
      </c>
      <c r="W32" s="54">
        <v>70</v>
      </c>
      <c r="X32" s="54">
        <v>75</v>
      </c>
      <c r="Y32" s="64" t="s">
        <v>901</v>
      </c>
      <c r="Z32" s="70" t="s">
        <v>812</v>
      </c>
    </row>
    <row r="33" spans="1:26" ht="71.25" x14ac:dyDescent="0.25">
      <c r="A33" s="61" t="s">
        <v>918</v>
      </c>
      <c r="B33" s="68" t="s">
        <v>898</v>
      </c>
      <c r="C33" s="56" t="s">
        <v>897</v>
      </c>
      <c r="D33" s="57" t="s">
        <v>899</v>
      </c>
      <c r="E33" s="56" t="s">
        <v>900</v>
      </c>
      <c r="F33" s="31">
        <v>98.4</v>
      </c>
      <c r="G33" s="32">
        <v>2018</v>
      </c>
      <c r="H33" s="31">
        <v>98.21</v>
      </c>
      <c r="I33" s="32">
        <v>2019</v>
      </c>
      <c r="J33" s="31">
        <v>98.2</v>
      </c>
      <c r="K33" s="31">
        <v>98.3</v>
      </c>
      <c r="L33" s="31">
        <v>98.4</v>
      </c>
      <c r="M33" s="58" t="s">
        <v>901</v>
      </c>
      <c r="N33" s="34" t="s">
        <v>1153</v>
      </c>
      <c r="O33" s="75" t="s">
        <v>917</v>
      </c>
      <c r="P33" s="61" t="s">
        <v>919</v>
      </c>
      <c r="Q33" s="40" t="s">
        <v>920</v>
      </c>
      <c r="R33" s="62">
        <v>30</v>
      </c>
      <c r="S33" s="32">
        <v>2018</v>
      </c>
      <c r="T33" s="62">
        <v>30</v>
      </c>
      <c r="U33" s="32">
        <v>2019</v>
      </c>
      <c r="V33" s="62">
        <v>45</v>
      </c>
      <c r="W33" s="62">
        <v>50</v>
      </c>
      <c r="X33" s="62">
        <v>55</v>
      </c>
      <c r="Y33" s="64" t="s">
        <v>901</v>
      </c>
      <c r="Z33" s="70" t="s">
        <v>812</v>
      </c>
    </row>
    <row r="34" spans="1:26" ht="60" x14ac:dyDescent="0.25">
      <c r="A34" s="61" t="s">
        <v>922</v>
      </c>
      <c r="B34" s="68" t="s">
        <v>898</v>
      </c>
      <c r="C34" s="56" t="s">
        <v>897</v>
      </c>
      <c r="D34" s="57" t="s">
        <v>899</v>
      </c>
      <c r="E34" s="56" t="s">
        <v>900</v>
      </c>
      <c r="F34" s="31">
        <v>98.4</v>
      </c>
      <c r="G34" s="32">
        <v>2018</v>
      </c>
      <c r="H34" s="31">
        <v>98.21</v>
      </c>
      <c r="I34" s="32">
        <v>2019</v>
      </c>
      <c r="J34" s="31">
        <v>98.2</v>
      </c>
      <c r="K34" s="31">
        <v>98.3</v>
      </c>
      <c r="L34" s="31">
        <v>98.4</v>
      </c>
      <c r="M34" s="58" t="s">
        <v>901</v>
      </c>
      <c r="N34" s="34" t="s">
        <v>1154</v>
      </c>
      <c r="O34" s="75" t="s">
        <v>921</v>
      </c>
      <c r="P34" s="61" t="s">
        <v>923</v>
      </c>
      <c r="Q34" s="40" t="s">
        <v>920</v>
      </c>
      <c r="R34" s="62">
        <v>33</v>
      </c>
      <c r="S34" s="32">
        <v>2018</v>
      </c>
      <c r="T34" s="62">
        <v>35</v>
      </c>
      <c r="U34" s="32">
        <v>2019</v>
      </c>
      <c r="V34" s="62">
        <v>50</v>
      </c>
      <c r="W34" s="62">
        <v>60</v>
      </c>
      <c r="X34" s="62">
        <v>60</v>
      </c>
      <c r="Y34" s="64" t="s">
        <v>901</v>
      </c>
      <c r="Z34" s="70" t="s">
        <v>812</v>
      </c>
    </row>
    <row r="35" spans="1:26" ht="45" x14ac:dyDescent="0.25">
      <c r="A35" s="61" t="s">
        <v>931</v>
      </c>
      <c r="B35" s="82" t="s">
        <v>925</v>
      </c>
      <c r="C35" s="82" t="s">
        <v>1136</v>
      </c>
      <c r="D35" s="57" t="s">
        <v>926</v>
      </c>
      <c r="E35" s="76"/>
      <c r="F35" s="31">
        <v>1569</v>
      </c>
      <c r="G35" s="32">
        <v>2016</v>
      </c>
      <c r="H35" s="31" t="s">
        <v>779</v>
      </c>
      <c r="I35" s="32">
        <v>2019</v>
      </c>
      <c r="J35" s="31" t="s">
        <v>779</v>
      </c>
      <c r="K35" s="31" t="s">
        <v>779</v>
      </c>
      <c r="L35" s="31" t="s">
        <v>779</v>
      </c>
      <c r="M35" s="58" t="s">
        <v>927</v>
      </c>
      <c r="N35" s="34" t="s">
        <v>928</v>
      </c>
      <c r="O35" s="46" t="s">
        <v>930</v>
      </c>
      <c r="P35" s="61" t="s">
        <v>932</v>
      </c>
      <c r="Q35" s="40" t="s">
        <v>933</v>
      </c>
      <c r="R35" s="54">
        <v>100</v>
      </c>
      <c r="S35" s="63">
        <v>2018</v>
      </c>
      <c r="T35" s="54">
        <v>100</v>
      </c>
      <c r="U35" s="32">
        <v>2019</v>
      </c>
      <c r="V35" s="54">
        <v>100</v>
      </c>
      <c r="W35" s="54">
        <v>100</v>
      </c>
      <c r="X35" s="54">
        <v>100</v>
      </c>
      <c r="Y35" s="64" t="s">
        <v>927</v>
      </c>
      <c r="Z35" s="70" t="s">
        <v>928</v>
      </c>
    </row>
    <row r="36" spans="1:26" ht="57" x14ac:dyDescent="0.25">
      <c r="A36" s="61" t="s">
        <v>935</v>
      </c>
      <c r="B36" s="82" t="s">
        <v>925</v>
      </c>
      <c r="C36" s="82" t="s">
        <v>1136</v>
      </c>
      <c r="D36" s="57" t="s">
        <v>926</v>
      </c>
      <c r="E36" s="76"/>
      <c r="F36" s="31">
        <v>1569</v>
      </c>
      <c r="G36" s="32">
        <v>2016</v>
      </c>
      <c r="H36" s="31" t="s">
        <v>779</v>
      </c>
      <c r="I36" s="32">
        <v>2020</v>
      </c>
      <c r="J36" s="31" t="s">
        <v>779</v>
      </c>
      <c r="K36" s="31" t="s">
        <v>779</v>
      </c>
      <c r="L36" s="31" t="s">
        <v>779</v>
      </c>
      <c r="M36" s="58" t="s">
        <v>927</v>
      </c>
      <c r="N36" s="34" t="s">
        <v>1146</v>
      </c>
      <c r="O36" s="46" t="s">
        <v>934</v>
      </c>
      <c r="P36" s="61" t="s">
        <v>936</v>
      </c>
      <c r="Q36" s="40" t="s">
        <v>933</v>
      </c>
      <c r="R36" s="62" t="s">
        <v>779</v>
      </c>
      <c r="S36" s="63"/>
      <c r="T36" s="54">
        <v>2</v>
      </c>
      <c r="U36" s="32">
        <v>2019</v>
      </c>
      <c r="V36" s="54">
        <v>4</v>
      </c>
      <c r="W36" s="54">
        <v>5</v>
      </c>
      <c r="X36" s="54">
        <v>6</v>
      </c>
      <c r="Y36" s="64" t="s">
        <v>927</v>
      </c>
      <c r="Z36" s="70" t="s">
        <v>928</v>
      </c>
    </row>
    <row r="37" spans="1:26" ht="45" x14ac:dyDescent="0.25">
      <c r="A37" s="77" t="s">
        <v>938</v>
      </c>
      <c r="B37" s="82" t="s">
        <v>925</v>
      </c>
      <c r="C37" s="82" t="s">
        <v>1136</v>
      </c>
      <c r="D37" s="57" t="s">
        <v>926</v>
      </c>
      <c r="E37" s="76"/>
      <c r="F37" s="31">
        <v>1569</v>
      </c>
      <c r="G37" s="32">
        <v>2016</v>
      </c>
      <c r="H37" s="31" t="s">
        <v>779</v>
      </c>
      <c r="I37" s="32">
        <v>2021</v>
      </c>
      <c r="J37" s="31" t="s">
        <v>779</v>
      </c>
      <c r="K37" s="31" t="s">
        <v>779</v>
      </c>
      <c r="L37" s="31" t="s">
        <v>779</v>
      </c>
      <c r="M37" s="58" t="s">
        <v>927</v>
      </c>
      <c r="N37" s="34" t="s">
        <v>1147</v>
      </c>
      <c r="O37" s="46" t="s">
        <v>937</v>
      </c>
      <c r="P37" s="78" t="s">
        <v>939</v>
      </c>
      <c r="Q37" s="40" t="s">
        <v>933</v>
      </c>
      <c r="R37" s="79" t="s">
        <v>779</v>
      </c>
      <c r="S37" s="63"/>
      <c r="T37" s="79" t="s">
        <v>779</v>
      </c>
      <c r="U37" s="32">
        <v>2019</v>
      </c>
      <c r="V37" s="79" t="s">
        <v>779</v>
      </c>
      <c r="W37" s="79" t="s">
        <v>779</v>
      </c>
      <c r="X37" s="79" t="s">
        <v>779</v>
      </c>
      <c r="Y37" s="64" t="s">
        <v>927</v>
      </c>
      <c r="Z37" s="70" t="s">
        <v>812</v>
      </c>
    </row>
    <row r="38" spans="1:26" ht="57" x14ac:dyDescent="0.25">
      <c r="A38" s="61" t="s">
        <v>941</v>
      </c>
      <c r="B38" s="82" t="s">
        <v>925</v>
      </c>
      <c r="C38" s="82" t="s">
        <v>1136</v>
      </c>
      <c r="D38" s="57" t="s">
        <v>926</v>
      </c>
      <c r="E38" s="76"/>
      <c r="F38" s="31">
        <v>1569</v>
      </c>
      <c r="G38" s="32">
        <v>2016</v>
      </c>
      <c r="H38" s="31" t="s">
        <v>779</v>
      </c>
      <c r="I38" s="32">
        <v>2022</v>
      </c>
      <c r="J38" s="31" t="s">
        <v>779</v>
      </c>
      <c r="K38" s="31" t="s">
        <v>779</v>
      </c>
      <c r="L38" s="31" t="s">
        <v>779</v>
      </c>
      <c r="M38" s="58" t="s">
        <v>927</v>
      </c>
      <c r="N38" s="34" t="s">
        <v>1148</v>
      </c>
      <c r="O38" s="46" t="s">
        <v>940</v>
      </c>
      <c r="P38" s="61" t="s">
        <v>942</v>
      </c>
      <c r="Q38" s="40" t="s">
        <v>933</v>
      </c>
      <c r="R38" s="79" t="s">
        <v>779</v>
      </c>
      <c r="S38" s="63"/>
      <c r="T38" s="79" t="s">
        <v>779</v>
      </c>
      <c r="U38" s="32">
        <v>2019</v>
      </c>
      <c r="V38" s="79" t="s">
        <v>779</v>
      </c>
      <c r="W38" s="79" t="s">
        <v>779</v>
      </c>
      <c r="X38" s="79" t="s">
        <v>779</v>
      </c>
      <c r="Y38" s="64" t="s">
        <v>927</v>
      </c>
      <c r="Z38" s="70" t="s">
        <v>812</v>
      </c>
    </row>
    <row r="39" spans="1:26" ht="57" x14ac:dyDescent="0.25">
      <c r="A39" s="80" t="s">
        <v>944</v>
      </c>
      <c r="B39" s="82" t="s">
        <v>925</v>
      </c>
      <c r="C39" s="82" t="s">
        <v>1136</v>
      </c>
      <c r="D39" s="57" t="s">
        <v>926</v>
      </c>
      <c r="E39" s="76"/>
      <c r="F39" s="31">
        <v>1569</v>
      </c>
      <c r="G39" s="32">
        <v>2016</v>
      </c>
      <c r="H39" s="31" t="s">
        <v>779</v>
      </c>
      <c r="I39" s="32">
        <v>2023</v>
      </c>
      <c r="J39" s="31" t="s">
        <v>779</v>
      </c>
      <c r="K39" s="31" t="s">
        <v>779</v>
      </c>
      <c r="L39" s="31" t="s">
        <v>779</v>
      </c>
      <c r="M39" s="58" t="s">
        <v>927</v>
      </c>
      <c r="N39" s="34" t="s">
        <v>1149</v>
      </c>
      <c r="O39" s="46" t="s">
        <v>943</v>
      </c>
      <c r="P39" s="61" t="s">
        <v>945</v>
      </c>
      <c r="Q39" s="40" t="s">
        <v>933</v>
      </c>
      <c r="R39" s="62" t="s">
        <v>779</v>
      </c>
      <c r="S39" s="63"/>
      <c r="T39" s="54">
        <v>100</v>
      </c>
      <c r="U39" s="32">
        <v>2019</v>
      </c>
      <c r="V39" s="54">
        <v>100</v>
      </c>
      <c r="W39" s="54">
        <v>100</v>
      </c>
      <c r="X39" s="54">
        <v>100</v>
      </c>
      <c r="Y39" s="64" t="s">
        <v>927</v>
      </c>
      <c r="Z39" s="70" t="s">
        <v>812</v>
      </c>
    </row>
    <row r="40" spans="1:26" ht="57" x14ac:dyDescent="0.25">
      <c r="A40" s="61" t="s">
        <v>947</v>
      </c>
      <c r="B40" s="82" t="s">
        <v>925</v>
      </c>
      <c r="C40" s="82" t="s">
        <v>1136</v>
      </c>
      <c r="D40" s="57" t="s">
        <v>926</v>
      </c>
      <c r="E40" s="76"/>
      <c r="F40" s="31">
        <v>1569</v>
      </c>
      <c r="G40" s="32">
        <v>2016</v>
      </c>
      <c r="H40" s="31" t="s">
        <v>779</v>
      </c>
      <c r="I40" s="32">
        <v>2024</v>
      </c>
      <c r="J40" s="31" t="s">
        <v>779</v>
      </c>
      <c r="K40" s="31" t="s">
        <v>779</v>
      </c>
      <c r="L40" s="31" t="s">
        <v>779</v>
      </c>
      <c r="M40" s="58" t="s">
        <v>927</v>
      </c>
      <c r="N40" s="34" t="s">
        <v>1150</v>
      </c>
      <c r="O40" s="46" t="s">
        <v>946</v>
      </c>
      <c r="P40" s="61" t="s">
        <v>948</v>
      </c>
      <c r="Q40" s="40" t="s">
        <v>933</v>
      </c>
      <c r="R40" s="79" t="s">
        <v>779</v>
      </c>
      <c r="S40" s="63"/>
      <c r="T40" s="79" t="s">
        <v>779</v>
      </c>
      <c r="U40" s="32">
        <v>2019</v>
      </c>
      <c r="V40" s="79" t="s">
        <v>779</v>
      </c>
      <c r="W40" s="79" t="s">
        <v>779</v>
      </c>
      <c r="X40" s="79" t="s">
        <v>779</v>
      </c>
      <c r="Y40" s="64" t="s">
        <v>927</v>
      </c>
      <c r="Z40" s="70" t="s">
        <v>812</v>
      </c>
    </row>
    <row r="41" spans="1:26" ht="60" x14ac:dyDescent="0.25">
      <c r="A41" s="77" t="s">
        <v>958</v>
      </c>
      <c r="B41" s="104" t="s">
        <v>949</v>
      </c>
      <c r="C41" s="28" t="s">
        <v>924</v>
      </c>
      <c r="D41" s="81" t="s">
        <v>954</v>
      </c>
      <c r="E41" s="72" t="s">
        <v>951</v>
      </c>
      <c r="F41" s="31">
        <v>39</v>
      </c>
      <c r="G41" s="32">
        <v>2016</v>
      </c>
      <c r="H41" s="31">
        <v>40</v>
      </c>
      <c r="I41" s="32">
        <v>2019</v>
      </c>
      <c r="J41" s="31">
        <v>42</v>
      </c>
      <c r="K41" s="31">
        <v>44</v>
      </c>
      <c r="L41" s="31">
        <v>46</v>
      </c>
      <c r="M41" s="58" t="s">
        <v>952</v>
      </c>
      <c r="N41" s="34" t="s">
        <v>955</v>
      </c>
      <c r="O41" s="92" t="s">
        <v>957</v>
      </c>
      <c r="P41" s="61" t="s">
        <v>961</v>
      </c>
      <c r="Q41" s="40" t="s">
        <v>962</v>
      </c>
      <c r="R41" s="62">
        <v>54.5</v>
      </c>
      <c r="S41" s="32">
        <v>2018</v>
      </c>
      <c r="T41" s="62">
        <v>55</v>
      </c>
      <c r="U41" s="32">
        <v>2019</v>
      </c>
      <c r="V41" s="62">
        <v>58</v>
      </c>
      <c r="W41" s="62">
        <v>61</v>
      </c>
      <c r="X41" s="62">
        <v>65</v>
      </c>
      <c r="Y41" s="64" t="s">
        <v>952</v>
      </c>
      <c r="Z41" s="70" t="s">
        <v>955</v>
      </c>
    </row>
    <row r="42" spans="1:26" ht="60" x14ac:dyDescent="0.25">
      <c r="A42" s="77" t="s">
        <v>964</v>
      </c>
      <c r="B42" s="104" t="s">
        <v>949</v>
      </c>
      <c r="C42" s="28" t="s">
        <v>924</v>
      </c>
      <c r="D42" s="81" t="s">
        <v>954</v>
      </c>
      <c r="E42" s="72" t="s">
        <v>951</v>
      </c>
      <c r="F42" s="31">
        <v>39</v>
      </c>
      <c r="G42" s="32">
        <v>2016</v>
      </c>
      <c r="H42" s="31">
        <v>40</v>
      </c>
      <c r="I42" s="32">
        <v>2019</v>
      </c>
      <c r="J42" s="31">
        <v>42</v>
      </c>
      <c r="K42" s="31">
        <v>44</v>
      </c>
      <c r="L42" s="31">
        <v>46</v>
      </c>
      <c r="M42" s="58" t="s">
        <v>952</v>
      </c>
      <c r="N42" s="34" t="s">
        <v>1144</v>
      </c>
      <c r="O42" s="82" t="s">
        <v>963</v>
      </c>
      <c r="P42" s="83" t="s">
        <v>965</v>
      </c>
      <c r="Q42" s="40" t="s">
        <v>960</v>
      </c>
      <c r="R42" s="62" t="s">
        <v>779</v>
      </c>
      <c r="S42" s="32"/>
      <c r="T42" s="54" t="s">
        <v>779</v>
      </c>
      <c r="U42" s="32">
        <v>2019</v>
      </c>
      <c r="V42" s="62" t="s">
        <v>779</v>
      </c>
      <c r="W42" s="62" t="s">
        <v>779</v>
      </c>
      <c r="X42" s="62" t="s">
        <v>779</v>
      </c>
      <c r="Y42" s="64" t="s">
        <v>952</v>
      </c>
      <c r="Z42" s="70" t="s">
        <v>812</v>
      </c>
    </row>
    <row r="43" spans="1:26" ht="60" x14ac:dyDescent="0.25">
      <c r="A43" s="61" t="s">
        <v>967</v>
      </c>
      <c r="B43" s="104" t="s">
        <v>949</v>
      </c>
      <c r="C43" s="28" t="s">
        <v>924</v>
      </c>
      <c r="D43" s="81" t="s">
        <v>954</v>
      </c>
      <c r="E43" s="72" t="s">
        <v>951</v>
      </c>
      <c r="F43" s="31">
        <v>39</v>
      </c>
      <c r="G43" s="32">
        <v>2016</v>
      </c>
      <c r="H43" s="31">
        <v>40</v>
      </c>
      <c r="I43" s="32">
        <v>2019</v>
      </c>
      <c r="J43" s="31">
        <v>42</v>
      </c>
      <c r="K43" s="31">
        <v>44</v>
      </c>
      <c r="L43" s="31">
        <v>46</v>
      </c>
      <c r="M43" s="58" t="s">
        <v>952</v>
      </c>
      <c r="N43" s="34" t="s">
        <v>1145</v>
      </c>
      <c r="O43" s="75" t="s">
        <v>966</v>
      </c>
      <c r="P43" s="61" t="s">
        <v>968</v>
      </c>
      <c r="Q43" s="40" t="s">
        <v>960</v>
      </c>
      <c r="R43" s="62" t="s">
        <v>779</v>
      </c>
      <c r="S43" s="32"/>
      <c r="T43" s="62">
        <v>3000</v>
      </c>
      <c r="U43" s="32">
        <v>2019</v>
      </c>
      <c r="V43" s="62">
        <v>3500</v>
      </c>
      <c r="W43" s="62">
        <v>3500</v>
      </c>
      <c r="X43" s="62">
        <v>3500</v>
      </c>
      <c r="Y43" s="64" t="s">
        <v>952</v>
      </c>
      <c r="Z43" s="70" t="s">
        <v>812</v>
      </c>
    </row>
    <row r="44" spans="1:26" ht="57" x14ac:dyDescent="0.25">
      <c r="A44" s="83" t="s">
        <v>976</v>
      </c>
      <c r="B44" s="279" t="s">
        <v>970</v>
      </c>
      <c r="C44" s="75" t="s">
        <v>969</v>
      </c>
      <c r="D44" s="81" t="s">
        <v>971</v>
      </c>
      <c r="E44" s="72" t="s">
        <v>972</v>
      </c>
      <c r="F44" s="31" t="s">
        <v>779</v>
      </c>
      <c r="G44" s="32"/>
      <c r="H44" s="31">
        <v>6000</v>
      </c>
      <c r="I44" s="32">
        <v>2019</v>
      </c>
      <c r="J44" s="31">
        <v>8550</v>
      </c>
      <c r="K44" s="31">
        <v>10180</v>
      </c>
      <c r="L44" s="31">
        <v>11800</v>
      </c>
      <c r="M44" s="58" t="s">
        <v>973</v>
      </c>
      <c r="N44" s="34"/>
      <c r="O44" s="46" t="s">
        <v>975</v>
      </c>
      <c r="P44" s="83" t="s">
        <v>977</v>
      </c>
      <c r="Q44" s="40" t="s">
        <v>960</v>
      </c>
      <c r="R44" s="62">
        <v>2</v>
      </c>
      <c r="S44" s="32">
        <v>2016</v>
      </c>
      <c r="T44" s="62">
        <v>4</v>
      </c>
      <c r="U44" s="32">
        <v>2019</v>
      </c>
      <c r="V44" s="62">
        <v>4</v>
      </c>
      <c r="W44" s="62">
        <v>5</v>
      </c>
      <c r="X44" s="62">
        <v>5</v>
      </c>
      <c r="Y44" s="64" t="s">
        <v>978</v>
      </c>
      <c r="Z44" s="70" t="s">
        <v>979</v>
      </c>
    </row>
    <row r="45" spans="1:26" ht="85.5" x14ac:dyDescent="0.25">
      <c r="A45" s="61" t="s">
        <v>981</v>
      </c>
      <c r="B45" s="279" t="s">
        <v>970</v>
      </c>
      <c r="C45" s="75" t="s">
        <v>969</v>
      </c>
      <c r="D45" s="81" t="s">
        <v>971</v>
      </c>
      <c r="E45" s="72" t="s">
        <v>972</v>
      </c>
      <c r="F45" s="31" t="s">
        <v>779</v>
      </c>
      <c r="G45" s="32"/>
      <c r="H45" s="31">
        <v>6000</v>
      </c>
      <c r="I45" s="32">
        <v>2019</v>
      </c>
      <c r="J45" s="31">
        <v>8550</v>
      </c>
      <c r="K45" s="31">
        <v>10180</v>
      </c>
      <c r="L45" s="31">
        <v>11800</v>
      </c>
      <c r="M45" s="58" t="s">
        <v>973</v>
      </c>
      <c r="N45" s="34"/>
      <c r="O45" s="46" t="s">
        <v>980</v>
      </c>
      <c r="P45" s="61" t="s">
        <v>982</v>
      </c>
      <c r="Q45" s="40" t="s">
        <v>960</v>
      </c>
      <c r="R45" s="62">
        <v>600</v>
      </c>
      <c r="S45" s="32">
        <v>2016</v>
      </c>
      <c r="T45" s="62">
        <v>1000</v>
      </c>
      <c r="U45" s="32">
        <v>2019</v>
      </c>
      <c r="V45" s="62">
        <v>1500</v>
      </c>
      <c r="W45" s="62">
        <v>2000</v>
      </c>
      <c r="X45" s="62">
        <v>3000</v>
      </c>
      <c r="Y45" s="64" t="s">
        <v>978</v>
      </c>
      <c r="Z45" s="70" t="s">
        <v>979</v>
      </c>
    </row>
    <row r="46" spans="1:26" ht="99.75" x14ac:dyDescent="0.25">
      <c r="A46" s="61" t="s">
        <v>984</v>
      </c>
      <c r="B46" s="279" t="s">
        <v>970</v>
      </c>
      <c r="C46" s="75" t="s">
        <v>969</v>
      </c>
      <c r="D46" s="81" t="s">
        <v>971</v>
      </c>
      <c r="E46" s="72" t="s">
        <v>972</v>
      </c>
      <c r="F46" s="31" t="s">
        <v>779</v>
      </c>
      <c r="G46" s="32"/>
      <c r="H46" s="31">
        <v>6000</v>
      </c>
      <c r="I46" s="32">
        <v>2019</v>
      </c>
      <c r="J46" s="31">
        <v>8550</v>
      </c>
      <c r="K46" s="31">
        <v>10180</v>
      </c>
      <c r="L46" s="31">
        <v>11800</v>
      </c>
      <c r="M46" s="58" t="s">
        <v>973</v>
      </c>
      <c r="N46" s="34"/>
      <c r="O46" s="46" t="s">
        <v>983</v>
      </c>
      <c r="P46" s="61" t="s">
        <v>985</v>
      </c>
      <c r="Q46" s="40" t="s">
        <v>986</v>
      </c>
      <c r="R46" s="62" t="s">
        <v>779</v>
      </c>
      <c r="S46" s="32"/>
      <c r="T46" s="62" t="s">
        <v>779</v>
      </c>
      <c r="U46" s="32">
        <v>2019</v>
      </c>
      <c r="V46" s="62" t="s">
        <v>779</v>
      </c>
      <c r="W46" s="62" t="s">
        <v>779</v>
      </c>
      <c r="X46" s="62" t="s">
        <v>779</v>
      </c>
      <c r="Y46" s="84" t="s">
        <v>987</v>
      </c>
      <c r="Z46" s="70" t="s">
        <v>979</v>
      </c>
    </row>
    <row r="47" spans="1:26" ht="85.5" x14ac:dyDescent="0.25">
      <c r="A47" s="61" t="s">
        <v>989</v>
      </c>
      <c r="B47" s="279" t="s">
        <v>970</v>
      </c>
      <c r="C47" s="75" t="s">
        <v>969</v>
      </c>
      <c r="D47" s="81" t="s">
        <v>971</v>
      </c>
      <c r="E47" s="72" t="s">
        <v>972</v>
      </c>
      <c r="F47" s="31" t="s">
        <v>779</v>
      </c>
      <c r="G47" s="32"/>
      <c r="H47" s="31">
        <v>6000</v>
      </c>
      <c r="I47" s="32">
        <v>2019</v>
      </c>
      <c r="J47" s="31">
        <v>8550</v>
      </c>
      <c r="K47" s="31">
        <v>10180</v>
      </c>
      <c r="L47" s="31">
        <v>11800</v>
      </c>
      <c r="M47" s="58" t="s">
        <v>973</v>
      </c>
      <c r="N47" s="34"/>
      <c r="O47" s="75" t="s">
        <v>988</v>
      </c>
      <c r="P47" s="61" t="s">
        <v>990</v>
      </c>
      <c r="Q47" s="40" t="s">
        <v>991</v>
      </c>
      <c r="R47" s="62" t="s">
        <v>779</v>
      </c>
      <c r="S47" s="32"/>
      <c r="T47" s="62">
        <v>2</v>
      </c>
      <c r="U47" s="32">
        <v>2019</v>
      </c>
      <c r="V47" s="62">
        <v>6</v>
      </c>
      <c r="W47" s="62">
        <v>6</v>
      </c>
      <c r="X47" s="62">
        <v>6</v>
      </c>
      <c r="Y47" s="64" t="s">
        <v>992</v>
      </c>
      <c r="Z47" s="85" t="s">
        <v>993</v>
      </c>
    </row>
    <row r="48" spans="1:26" ht="57" x14ac:dyDescent="0.25">
      <c r="A48" s="61" t="s">
        <v>995</v>
      </c>
      <c r="B48" s="279" t="s">
        <v>970</v>
      </c>
      <c r="C48" s="75" t="s">
        <v>969</v>
      </c>
      <c r="D48" s="81" t="s">
        <v>971</v>
      </c>
      <c r="E48" s="72" t="s">
        <v>972</v>
      </c>
      <c r="F48" s="31" t="s">
        <v>779</v>
      </c>
      <c r="G48" s="32"/>
      <c r="H48" s="31">
        <v>6000</v>
      </c>
      <c r="I48" s="32">
        <v>2019</v>
      </c>
      <c r="J48" s="31">
        <v>8550</v>
      </c>
      <c r="K48" s="31">
        <v>10180</v>
      </c>
      <c r="L48" s="31">
        <v>11800</v>
      </c>
      <c r="M48" s="58" t="s">
        <v>973</v>
      </c>
      <c r="N48" s="34"/>
      <c r="O48" s="46" t="s">
        <v>994</v>
      </c>
      <c r="P48" s="61" t="s">
        <v>996</v>
      </c>
      <c r="Q48" s="40" t="s">
        <v>997</v>
      </c>
      <c r="R48" s="62">
        <v>0</v>
      </c>
      <c r="S48" s="32">
        <v>2018</v>
      </c>
      <c r="T48" s="62" t="s">
        <v>779</v>
      </c>
      <c r="U48" s="32">
        <v>2019</v>
      </c>
      <c r="V48" s="62" t="s">
        <v>779</v>
      </c>
      <c r="W48" s="62" t="s">
        <v>779</v>
      </c>
      <c r="X48" s="62" t="s">
        <v>779</v>
      </c>
      <c r="Y48" s="84" t="s">
        <v>998</v>
      </c>
      <c r="Z48" s="70" t="s">
        <v>999</v>
      </c>
    </row>
    <row r="49" spans="1:26" ht="57" x14ac:dyDescent="0.25">
      <c r="A49" s="61" t="s">
        <v>1001</v>
      </c>
      <c r="B49" s="279" t="s">
        <v>970</v>
      </c>
      <c r="C49" s="75" t="s">
        <v>969</v>
      </c>
      <c r="D49" s="81" t="s">
        <v>971</v>
      </c>
      <c r="E49" s="72" t="s">
        <v>972</v>
      </c>
      <c r="F49" s="31" t="s">
        <v>779</v>
      </c>
      <c r="G49" s="32"/>
      <c r="H49" s="31">
        <v>6000</v>
      </c>
      <c r="I49" s="32">
        <v>2019</v>
      </c>
      <c r="J49" s="31">
        <v>8550</v>
      </c>
      <c r="K49" s="31">
        <v>10180</v>
      </c>
      <c r="L49" s="31">
        <v>11800</v>
      </c>
      <c r="M49" s="58" t="s">
        <v>973</v>
      </c>
      <c r="N49" s="34"/>
      <c r="O49" s="46" t="s">
        <v>1000</v>
      </c>
      <c r="P49" s="61" t="s">
        <v>1002</v>
      </c>
      <c r="Q49" s="40" t="s">
        <v>997</v>
      </c>
      <c r="R49" s="62">
        <v>0</v>
      </c>
      <c r="S49" s="32">
        <v>2018</v>
      </c>
      <c r="T49" s="62" t="s">
        <v>779</v>
      </c>
      <c r="U49" s="32">
        <v>2019</v>
      </c>
      <c r="V49" s="62" t="s">
        <v>779</v>
      </c>
      <c r="W49" s="62" t="s">
        <v>779</v>
      </c>
      <c r="X49" s="62" t="s">
        <v>779</v>
      </c>
      <c r="Y49" s="84" t="s">
        <v>998</v>
      </c>
      <c r="Z49" s="70" t="s">
        <v>999</v>
      </c>
    </row>
    <row r="50" spans="1:26" ht="57" x14ac:dyDescent="0.25">
      <c r="A50" s="61" t="s">
        <v>1004</v>
      </c>
      <c r="B50" s="279" t="s">
        <v>970</v>
      </c>
      <c r="C50" s="75" t="s">
        <v>969</v>
      </c>
      <c r="D50" s="81" t="s">
        <v>971</v>
      </c>
      <c r="E50" s="72" t="s">
        <v>972</v>
      </c>
      <c r="F50" s="31" t="s">
        <v>779</v>
      </c>
      <c r="G50" s="32"/>
      <c r="H50" s="31">
        <v>6000</v>
      </c>
      <c r="I50" s="32">
        <v>2019</v>
      </c>
      <c r="J50" s="31">
        <v>8550</v>
      </c>
      <c r="K50" s="31">
        <v>10180</v>
      </c>
      <c r="L50" s="31">
        <v>11800</v>
      </c>
      <c r="M50" s="58" t="s">
        <v>973</v>
      </c>
      <c r="N50" s="34"/>
      <c r="O50" s="75" t="s">
        <v>1003</v>
      </c>
      <c r="P50" s="61" t="s">
        <v>1005</v>
      </c>
      <c r="Q50" s="86" t="s">
        <v>1006</v>
      </c>
      <c r="R50" s="66">
        <v>70.900000000000006</v>
      </c>
      <c r="S50" s="67">
        <v>2018</v>
      </c>
      <c r="T50" s="66">
        <v>70.900000000000006</v>
      </c>
      <c r="U50" s="67">
        <v>2019</v>
      </c>
      <c r="V50" s="66">
        <v>72</v>
      </c>
      <c r="W50" s="66">
        <v>74</v>
      </c>
      <c r="X50" s="66">
        <v>76</v>
      </c>
      <c r="Y50" s="84" t="s">
        <v>1007</v>
      </c>
      <c r="Z50" s="70" t="s">
        <v>821</v>
      </c>
    </row>
    <row r="51" spans="1:26" ht="57" x14ac:dyDescent="0.25">
      <c r="A51" s="61" t="s">
        <v>1014</v>
      </c>
      <c r="B51" s="57" t="s">
        <v>1009</v>
      </c>
      <c r="C51" s="56" t="s">
        <v>1008</v>
      </c>
      <c r="D51" s="57" t="s">
        <v>1010</v>
      </c>
      <c r="E51" s="72" t="s">
        <v>1011</v>
      </c>
      <c r="F51" s="31">
        <v>12</v>
      </c>
      <c r="G51" s="32">
        <v>2018</v>
      </c>
      <c r="H51" s="31">
        <v>50</v>
      </c>
      <c r="I51" s="32">
        <v>2019</v>
      </c>
      <c r="J51" s="31">
        <v>100</v>
      </c>
      <c r="K51" s="31">
        <v>150</v>
      </c>
      <c r="L51" s="31">
        <v>200</v>
      </c>
      <c r="M51" s="58" t="s">
        <v>820</v>
      </c>
      <c r="N51" s="34" t="s">
        <v>821</v>
      </c>
      <c r="O51" s="87" t="s">
        <v>1013</v>
      </c>
      <c r="P51" s="61" t="s">
        <v>1015</v>
      </c>
      <c r="Q51" s="40" t="s">
        <v>1011</v>
      </c>
      <c r="R51" s="62">
        <v>1</v>
      </c>
      <c r="S51" s="32">
        <v>2018</v>
      </c>
      <c r="T51" s="62">
        <v>2</v>
      </c>
      <c r="U51" s="32">
        <v>2019</v>
      </c>
      <c r="V51" s="62">
        <v>2</v>
      </c>
      <c r="W51" s="62">
        <v>2</v>
      </c>
      <c r="X51" s="62">
        <v>2</v>
      </c>
      <c r="Y51" s="64" t="s">
        <v>820</v>
      </c>
      <c r="Z51" s="70" t="s">
        <v>821</v>
      </c>
    </row>
    <row r="52" spans="1:26" ht="71.25" x14ac:dyDescent="0.25">
      <c r="A52" s="61" t="s">
        <v>1017</v>
      </c>
      <c r="B52" s="57" t="s">
        <v>1009</v>
      </c>
      <c r="C52" s="56" t="s">
        <v>1008</v>
      </c>
      <c r="D52" s="57" t="s">
        <v>1010</v>
      </c>
      <c r="E52" s="72" t="s">
        <v>1011</v>
      </c>
      <c r="F52" s="31">
        <v>12</v>
      </c>
      <c r="G52" s="32">
        <v>2018</v>
      </c>
      <c r="H52" s="31">
        <v>50</v>
      </c>
      <c r="I52" s="32">
        <v>2019</v>
      </c>
      <c r="J52" s="31">
        <v>100</v>
      </c>
      <c r="K52" s="31">
        <v>150</v>
      </c>
      <c r="L52" s="31">
        <v>200</v>
      </c>
      <c r="M52" s="58" t="s">
        <v>820</v>
      </c>
      <c r="N52" s="34" t="s">
        <v>821</v>
      </c>
      <c r="O52" s="87" t="s">
        <v>1016</v>
      </c>
      <c r="P52" s="61" t="s">
        <v>1018</v>
      </c>
      <c r="Q52" s="40" t="s">
        <v>1011</v>
      </c>
      <c r="R52" s="62">
        <v>12</v>
      </c>
      <c r="S52" s="32">
        <v>2018</v>
      </c>
      <c r="T52" s="62">
        <v>30</v>
      </c>
      <c r="U52" s="32">
        <v>2019</v>
      </c>
      <c r="V52" s="62">
        <v>50</v>
      </c>
      <c r="W52" s="62">
        <v>75</v>
      </c>
      <c r="X52" s="62">
        <v>100</v>
      </c>
      <c r="Y52" s="64" t="s">
        <v>820</v>
      </c>
      <c r="Z52" s="70" t="s">
        <v>821</v>
      </c>
    </row>
    <row r="53" spans="1:26" ht="57" x14ac:dyDescent="0.25">
      <c r="A53" s="88" t="s">
        <v>1020</v>
      </c>
      <c r="B53" s="57" t="s">
        <v>1009</v>
      </c>
      <c r="C53" s="56" t="s">
        <v>1008</v>
      </c>
      <c r="D53" s="57" t="s">
        <v>1010</v>
      </c>
      <c r="E53" s="72" t="s">
        <v>1011</v>
      </c>
      <c r="F53" s="31">
        <v>12</v>
      </c>
      <c r="G53" s="32">
        <v>2018</v>
      </c>
      <c r="H53" s="31">
        <v>50</v>
      </c>
      <c r="I53" s="32">
        <v>2019</v>
      </c>
      <c r="J53" s="31">
        <v>100</v>
      </c>
      <c r="K53" s="31">
        <v>150</v>
      </c>
      <c r="L53" s="31">
        <v>200</v>
      </c>
      <c r="M53" s="58" t="s">
        <v>820</v>
      </c>
      <c r="N53" s="34" t="s">
        <v>821</v>
      </c>
      <c r="O53" s="87" t="s">
        <v>1019</v>
      </c>
      <c r="P53" s="89" t="s">
        <v>1021</v>
      </c>
      <c r="Q53" s="40" t="s">
        <v>1011</v>
      </c>
      <c r="R53" s="79" t="s">
        <v>779</v>
      </c>
      <c r="S53" s="32"/>
      <c r="T53" s="79">
        <v>0</v>
      </c>
      <c r="U53" s="32">
        <v>2019</v>
      </c>
      <c r="V53" s="79">
        <v>75</v>
      </c>
      <c r="W53" s="79">
        <v>100</v>
      </c>
      <c r="X53" s="79">
        <v>100</v>
      </c>
      <c r="Y53" s="64" t="s">
        <v>820</v>
      </c>
      <c r="Z53" s="70" t="s">
        <v>821</v>
      </c>
    </row>
    <row r="54" spans="1:26" ht="45" x14ac:dyDescent="0.25">
      <c r="A54" s="80" t="s">
        <v>1030</v>
      </c>
      <c r="B54" s="82" t="s">
        <v>1023</v>
      </c>
      <c r="C54" s="82" t="s">
        <v>1022</v>
      </c>
      <c r="D54" s="81" t="s">
        <v>1024</v>
      </c>
      <c r="E54" s="56" t="s">
        <v>1025</v>
      </c>
      <c r="F54" s="31" t="s">
        <v>779</v>
      </c>
      <c r="G54" s="32"/>
      <c r="H54" s="31">
        <v>45</v>
      </c>
      <c r="I54" s="32">
        <v>2019</v>
      </c>
      <c r="J54" s="31">
        <v>40</v>
      </c>
      <c r="K54" s="31">
        <v>35</v>
      </c>
      <c r="L54" s="31">
        <v>30</v>
      </c>
      <c r="M54" s="58" t="s">
        <v>1026</v>
      </c>
      <c r="N54" s="34" t="s">
        <v>1027</v>
      </c>
      <c r="O54" s="91" t="s">
        <v>1029</v>
      </c>
      <c r="P54" s="83" t="s">
        <v>1031</v>
      </c>
      <c r="Q54" s="40" t="s">
        <v>1032</v>
      </c>
      <c r="R54" s="62" t="s">
        <v>779</v>
      </c>
      <c r="S54" s="63"/>
      <c r="T54" s="62" t="s">
        <v>779</v>
      </c>
      <c r="U54" s="32">
        <v>2019</v>
      </c>
      <c r="V54" s="62" t="s">
        <v>779</v>
      </c>
      <c r="W54" s="62" t="s">
        <v>779</v>
      </c>
      <c r="X54" s="62" t="s">
        <v>779</v>
      </c>
      <c r="Y54" s="64" t="s">
        <v>1026</v>
      </c>
      <c r="Z54" s="70" t="s">
        <v>1033</v>
      </c>
    </row>
    <row r="55" spans="1:26" ht="45" x14ac:dyDescent="0.25">
      <c r="A55" s="77" t="s">
        <v>1035</v>
      </c>
      <c r="B55" s="82" t="s">
        <v>1023</v>
      </c>
      <c r="C55" s="82" t="s">
        <v>1022</v>
      </c>
      <c r="D55" s="81" t="s">
        <v>1024</v>
      </c>
      <c r="E55" s="56" t="s">
        <v>1025</v>
      </c>
      <c r="F55" s="31" t="s">
        <v>779</v>
      </c>
      <c r="G55" s="32"/>
      <c r="H55" s="31">
        <v>45</v>
      </c>
      <c r="I55" s="32">
        <v>2019</v>
      </c>
      <c r="J55" s="31">
        <v>40</v>
      </c>
      <c r="K55" s="31">
        <v>35</v>
      </c>
      <c r="L55" s="31">
        <v>30</v>
      </c>
      <c r="M55" s="58" t="s">
        <v>1026</v>
      </c>
      <c r="N55" s="34" t="s">
        <v>1141</v>
      </c>
      <c r="O55" s="92" t="s">
        <v>1034</v>
      </c>
      <c r="P55" s="61" t="s">
        <v>1036</v>
      </c>
      <c r="Q55" s="40" t="s">
        <v>1032</v>
      </c>
      <c r="R55" s="62" t="s">
        <v>779</v>
      </c>
      <c r="S55" s="63"/>
      <c r="T55" s="62" t="s">
        <v>779</v>
      </c>
      <c r="U55" s="32">
        <v>2019</v>
      </c>
      <c r="V55" s="62" t="s">
        <v>779</v>
      </c>
      <c r="W55" s="62" t="s">
        <v>779</v>
      </c>
      <c r="X55" s="62" t="s">
        <v>779</v>
      </c>
      <c r="Y55" s="64" t="s">
        <v>1026</v>
      </c>
      <c r="Z55" s="70" t="s">
        <v>821</v>
      </c>
    </row>
    <row r="56" spans="1:26" ht="45" x14ac:dyDescent="0.25">
      <c r="A56" s="77" t="s">
        <v>1038</v>
      </c>
      <c r="B56" s="82" t="s">
        <v>1023</v>
      </c>
      <c r="C56" s="82" t="s">
        <v>1022</v>
      </c>
      <c r="D56" s="81" t="s">
        <v>1024</v>
      </c>
      <c r="E56" s="56" t="s">
        <v>1025</v>
      </c>
      <c r="F56" s="31" t="s">
        <v>779</v>
      </c>
      <c r="G56" s="32"/>
      <c r="H56" s="31">
        <v>45</v>
      </c>
      <c r="I56" s="32">
        <v>2019</v>
      </c>
      <c r="J56" s="31">
        <v>40</v>
      </c>
      <c r="K56" s="31">
        <v>35</v>
      </c>
      <c r="L56" s="31">
        <v>30</v>
      </c>
      <c r="M56" s="58" t="s">
        <v>1026</v>
      </c>
      <c r="N56" s="34" t="s">
        <v>1142</v>
      </c>
      <c r="O56" s="69" t="s">
        <v>1037</v>
      </c>
      <c r="P56" s="61" t="s">
        <v>1039</v>
      </c>
      <c r="Q56" s="40" t="s">
        <v>1040</v>
      </c>
      <c r="R56" s="62" t="s">
        <v>779</v>
      </c>
      <c r="S56" s="63"/>
      <c r="T56" s="62" t="s">
        <v>779</v>
      </c>
      <c r="U56" s="32">
        <v>2020</v>
      </c>
      <c r="V56" s="62" t="s">
        <v>779</v>
      </c>
      <c r="W56" s="62" t="s">
        <v>779</v>
      </c>
      <c r="X56" s="62" t="s">
        <v>779</v>
      </c>
      <c r="Y56" s="84" t="s">
        <v>1041</v>
      </c>
      <c r="Z56" s="70" t="s">
        <v>821</v>
      </c>
    </row>
    <row r="57" spans="1:26" ht="57" x14ac:dyDescent="0.25">
      <c r="A57" s="80" t="s">
        <v>1043</v>
      </c>
      <c r="B57" s="82" t="s">
        <v>1023</v>
      </c>
      <c r="C57" s="82" t="s">
        <v>1022</v>
      </c>
      <c r="D57" s="81" t="s">
        <v>1024</v>
      </c>
      <c r="E57" s="56" t="s">
        <v>1025</v>
      </c>
      <c r="F57" s="31" t="s">
        <v>779</v>
      </c>
      <c r="G57" s="32"/>
      <c r="H57" s="31">
        <v>45</v>
      </c>
      <c r="I57" s="32">
        <v>2019</v>
      </c>
      <c r="J57" s="31">
        <v>40</v>
      </c>
      <c r="K57" s="31">
        <v>35</v>
      </c>
      <c r="L57" s="31">
        <v>30</v>
      </c>
      <c r="M57" s="58" t="s">
        <v>1026</v>
      </c>
      <c r="N57" s="34" t="s">
        <v>1143</v>
      </c>
      <c r="O57" s="69" t="s">
        <v>1042</v>
      </c>
      <c r="P57" s="61" t="s">
        <v>1044</v>
      </c>
      <c r="Q57" s="40" t="s">
        <v>1040</v>
      </c>
      <c r="R57" s="62" t="s">
        <v>779</v>
      </c>
      <c r="S57" s="63"/>
      <c r="T57" s="62" t="s">
        <v>779</v>
      </c>
      <c r="U57" s="32">
        <v>2021</v>
      </c>
      <c r="V57" s="62" t="s">
        <v>779</v>
      </c>
      <c r="W57" s="62" t="s">
        <v>779</v>
      </c>
      <c r="X57" s="62" t="s">
        <v>779</v>
      </c>
      <c r="Y57" s="84" t="s">
        <v>1041</v>
      </c>
      <c r="Z57" s="70" t="s">
        <v>821</v>
      </c>
    </row>
    <row r="58" spans="1:26" ht="42.75" x14ac:dyDescent="0.25">
      <c r="A58" s="61" t="s">
        <v>1052</v>
      </c>
      <c r="B58" s="57" t="s">
        <v>1046</v>
      </c>
      <c r="C58" s="56" t="s">
        <v>1045</v>
      </c>
      <c r="D58" s="57" t="s">
        <v>1047</v>
      </c>
      <c r="E58" s="72" t="s">
        <v>1048</v>
      </c>
      <c r="F58" s="31" t="s">
        <v>779</v>
      </c>
      <c r="G58" s="32"/>
      <c r="H58" s="31">
        <v>65</v>
      </c>
      <c r="I58" s="32">
        <v>2019</v>
      </c>
      <c r="J58" s="31">
        <v>70</v>
      </c>
      <c r="K58" s="31">
        <v>75</v>
      </c>
      <c r="L58" s="31">
        <v>80</v>
      </c>
      <c r="M58" s="58" t="s">
        <v>1049</v>
      </c>
      <c r="N58" s="34" t="s">
        <v>821</v>
      </c>
      <c r="O58" s="46" t="s">
        <v>1051</v>
      </c>
      <c r="P58" s="61" t="s">
        <v>1053</v>
      </c>
      <c r="Q58" s="40" t="s">
        <v>1054</v>
      </c>
      <c r="R58" s="62" t="s">
        <v>779</v>
      </c>
      <c r="S58" s="32"/>
      <c r="T58" s="62">
        <v>60</v>
      </c>
      <c r="U58" s="32">
        <v>2019</v>
      </c>
      <c r="V58" s="62">
        <v>65</v>
      </c>
      <c r="W58" s="62">
        <v>70</v>
      </c>
      <c r="X58" s="62">
        <v>75</v>
      </c>
      <c r="Y58" s="64" t="s">
        <v>1055</v>
      </c>
      <c r="Z58" s="70" t="s">
        <v>821</v>
      </c>
    </row>
    <row r="59" spans="1:26" ht="57" x14ac:dyDescent="0.25">
      <c r="A59" s="61" t="s">
        <v>1057</v>
      </c>
      <c r="B59" s="57" t="s">
        <v>1046</v>
      </c>
      <c r="C59" s="56" t="s">
        <v>1045</v>
      </c>
      <c r="D59" s="57" t="s">
        <v>1047</v>
      </c>
      <c r="E59" s="72" t="s">
        <v>1048</v>
      </c>
      <c r="F59" s="31" t="s">
        <v>779</v>
      </c>
      <c r="G59" s="32"/>
      <c r="H59" s="31">
        <v>65</v>
      </c>
      <c r="I59" s="32">
        <v>2019</v>
      </c>
      <c r="J59" s="31">
        <v>70</v>
      </c>
      <c r="K59" s="31">
        <v>75</v>
      </c>
      <c r="L59" s="31">
        <v>80</v>
      </c>
      <c r="M59" s="58" t="s">
        <v>1049</v>
      </c>
      <c r="N59" s="34" t="s">
        <v>821</v>
      </c>
      <c r="O59" s="46" t="s">
        <v>1056</v>
      </c>
      <c r="P59" s="61" t="s">
        <v>1058</v>
      </c>
      <c r="Q59" s="40" t="s">
        <v>1059</v>
      </c>
      <c r="R59" s="62">
        <v>2</v>
      </c>
      <c r="S59" s="32">
        <v>2018</v>
      </c>
      <c r="T59" s="62">
        <v>6</v>
      </c>
      <c r="U59" s="32">
        <v>2019</v>
      </c>
      <c r="V59" s="62">
        <v>8</v>
      </c>
      <c r="W59" s="62">
        <v>8</v>
      </c>
      <c r="X59" s="62">
        <v>8</v>
      </c>
      <c r="Y59" s="64" t="s">
        <v>1060</v>
      </c>
      <c r="Z59" s="70" t="s">
        <v>821</v>
      </c>
    </row>
    <row r="60" spans="1:26" ht="42.75" x14ac:dyDescent="0.25">
      <c r="A60" s="93" t="s">
        <v>1062</v>
      </c>
      <c r="B60" s="57" t="s">
        <v>1046</v>
      </c>
      <c r="C60" s="56" t="s">
        <v>1045</v>
      </c>
      <c r="D60" s="57" t="s">
        <v>1047</v>
      </c>
      <c r="E60" s="72" t="s">
        <v>1048</v>
      </c>
      <c r="F60" s="31" t="s">
        <v>779</v>
      </c>
      <c r="G60" s="32"/>
      <c r="H60" s="31">
        <v>65</v>
      </c>
      <c r="I60" s="32">
        <v>2019</v>
      </c>
      <c r="J60" s="31">
        <v>70</v>
      </c>
      <c r="K60" s="31">
        <v>75</v>
      </c>
      <c r="L60" s="31">
        <v>80</v>
      </c>
      <c r="M60" s="58" t="s">
        <v>1049</v>
      </c>
      <c r="N60" s="34" t="s">
        <v>821</v>
      </c>
      <c r="O60" s="46" t="s">
        <v>1061</v>
      </c>
      <c r="P60" s="83" t="s">
        <v>1063</v>
      </c>
      <c r="Q60" s="40" t="s">
        <v>1064</v>
      </c>
      <c r="R60" s="62" t="s">
        <v>779</v>
      </c>
      <c r="S60" s="32"/>
      <c r="T60" s="62">
        <v>70</v>
      </c>
      <c r="U60" s="32">
        <v>2019</v>
      </c>
      <c r="V60" s="62">
        <v>75</v>
      </c>
      <c r="W60" s="62">
        <v>85</v>
      </c>
      <c r="X60" s="62">
        <v>95</v>
      </c>
      <c r="Y60" s="64" t="s">
        <v>1065</v>
      </c>
      <c r="Z60" s="70" t="s">
        <v>821</v>
      </c>
    </row>
    <row r="61" spans="1:26" ht="42.75" x14ac:dyDescent="0.25">
      <c r="A61" s="61" t="s">
        <v>1067</v>
      </c>
      <c r="B61" s="57" t="s">
        <v>1046</v>
      </c>
      <c r="C61" s="56" t="s">
        <v>1045</v>
      </c>
      <c r="D61" s="57" t="s">
        <v>1047</v>
      </c>
      <c r="E61" s="72" t="s">
        <v>1048</v>
      </c>
      <c r="F61" s="31" t="s">
        <v>779</v>
      </c>
      <c r="G61" s="32"/>
      <c r="H61" s="31">
        <v>65</v>
      </c>
      <c r="I61" s="32">
        <v>2019</v>
      </c>
      <c r="J61" s="31">
        <v>70</v>
      </c>
      <c r="K61" s="31">
        <v>75</v>
      </c>
      <c r="L61" s="31">
        <v>80</v>
      </c>
      <c r="M61" s="58" t="s">
        <v>1049</v>
      </c>
      <c r="N61" s="34" t="s">
        <v>821</v>
      </c>
      <c r="O61" s="46" t="s">
        <v>1066</v>
      </c>
      <c r="P61" s="61" t="s">
        <v>1068</v>
      </c>
      <c r="Q61" s="40" t="s">
        <v>1069</v>
      </c>
      <c r="R61" s="62" t="s">
        <v>779</v>
      </c>
      <c r="S61" s="32"/>
      <c r="T61" s="62" t="s">
        <v>779</v>
      </c>
      <c r="U61" s="32">
        <v>2019</v>
      </c>
      <c r="V61" s="62" t="s">
        <v>779</v>
      </c>
      <c r="W61" s="62" t="s">
        <v>779</v>
      </c>
      <c r="X61" s="62" t="s">
        <v>779</v>
      </c>
      <c r="Y61" s="64" t="s">
        <v>1070</v>
      </c>
      <c r="Z61" s="70" t="s">
        <v>821</v>
      </c>
    </row>
    <row r="62" spans="1:26" ht="42.75" x14ac:dyDescent="0.25">
      <c r="A62" s="61" t="s">
        <v>1072</v>
      </c>
      <c r="B62" s="57" t="s">
        <v>1046</v>
      </c>
      <c r="C62" s="56" t="s">
        <v>1045</v>
      </c>
      <c r="D62" s="57" t="s">
        <v>1047</v>
      </c>
      <c r="E62" s="72" t="s">
        <v>1048</v>
      </c>
      <c r="F62" s="31" t="s">
        <v>779</v>
      </c>
      <c r="G62" s="32"/>
      <c r="H62" s="31">
        <v>65</v>
      </c>
      <c r="I62" s="32">
        <v>2019</v>
      </c>
      <c r="J62" s="31">
        <v>70</v>
      </c>
      <c r="K62" s="31">
        <v>75</v>
      </c>
      <c r="L62" s="31">
        <v>80</v>
      </c>
      <c r="M62" s="58" t="s">
        <v>1049</v>
      </c>
      <c r="N62" s="34" t="s">
        <v>821</v>
      </c>
      <c r="O62" s="46" t="s">
        <v>1071</v>
      </c>
      <c r="P62" s="61" t="s">
        <v>1073</v>
      </c>
      <c r="Q62" s="40" t="s">
        <v>1048</v>
      </c>
      <c r="R62" s="62">
        <v>0</v>
      </c>
      <c r="S62" s="32">
        <v>2018</v>
      </c>
      <c r="T62" s="62">
        <v>7</v>
      </c>
      <c r="U62" s="32">
        <v>2019</v>
      </c>
      <c r="V62" s="62">
        <v>3</v>
      </c>
      <c r="W62" s="62">
        <v>3</v>
      </c>
      <c r="X62" s="62">
        <v>3</v>
      </c>
      <c r="Y62" s="64" t="s">
        <v>1074</v>
      </c>
      <c r="Z62" s="70" t="s">
        <v>821</v>
      </c>
    </row>
    <row r="63" spans="1:26" ht="42.75" x14ac:dyDescent="0.25">
      <c r="A63" s="61" t="s">
        <v>1076</v>
      </c>
      <c r="B63" s="57" t="s">
        <v>1046</v>
      </c>
      <c r="C63" s="56" t="s">
        <v>1045</v>
      </c>
      <c r="D63" s="57" t="s">
        <v>1047</v>
      </c>
      <c r="E63" s="72" t="s">
        <v>1048</v>
      </c>
      <c r="F63" s="31" t="s">
        <v>779</v>
      </c>
      <c r="G63" s="32"/>
      <c r="H63" s="31">
        <v>65</v>
      </c>
      <c r="I63" s="32">
        <v>2019</v>
      </c>
      <c r="J63" s="31">
        <v>70</v>
      </c>
      <c r="K63" s="31">
        <v>75</v>
      </c>
      <c r="L63" s="31">
        <v>80</v>
      </c>
      <c r="M63" s="58" t="s">
        <v>1049</v>
      </c>
      <c r="N63" s="34" t="s">
        <v>821</v>
      </c>
      <c r="O63" s="46" t="s">
        <v>1075</v>
      </c>
      <c r="P63" s="61" t="s">
        <v>1077</v>
      </c>
      <c r="Q63" s="40" t="s">
        <v>1078</v>
      </c>
      <c r="R63" s="62">
        <v>58</v>
      </c>
      <c r="S63" s="32">
        <v>2018</v>
      </c>
      <c r="T63" s="62">
        <v>50</v>
      </c>
      <c r="U63" s="32">
        <v>2019</v>
      </c>
      <c r="V63" s="62">
        <v>58</v>
      </c>
      <c r="W63" s="62">
        <v>68</v>
      </c>
      <c r="X63" s="62">
        <v>75</v>
      </c>
      <c r="Y63" s="64" t="s">
        <v>1079</v>
      </c>
      <c r="Z63" s="70" t="s">
        <v>821</v>
      </c>
    </row>
    <row r="64" spans="1:26" ht="42.75" x14ac:dyDescent="0.25">
      <c r="A64" s="61" t="s">
        <v>1081</v>
      </c>
      <c r="B64" s="57" t="s">
        <v>1046</v>
      </c>
      <c r="C64" s="56" t="s">
        <v>1045</v>
      </c>
      <c r="D64" s="57" t="s">
        <v>1047</v>
      </c>
      <c r="E64" s="72" t="s">
        <v>1048</v>
      </c>
      <c r="F64" s="31" t="s">
        <v>779</v>
      </c>
      <c r="G64" s="32"/>
      <c r="H64" s="31">
        <v>65</v>
      </c>
      <c r="I64" s="32">
        <v>2019</v>
      </c>
      <c r="J64" s="31">
        <v>70</v>
      </c>
      <c r="K64" s="31">
        <v>75</v>
      </c>
      <c r="L64" s="31">
        <v>80</v>
      </c>
      <c r="M64" s="58" t="s">
        <v>1049</v>
      </c>
      <c r="N64" s="34" t="s">
        <v>821</v>
      </c>
      <c r="O64" s="46" t="s">
        <v>1080</v>
      </c>
      <c r="P64" s="61" t="s">
        <v>1082</v>
      </c>
      <c r="Q64" s="40" t="s">
        <v>1083</v>
      </c>
      <c r="R64" s="62" t="s">
        <v>779</v>
      </c>
      <c r="S64" s="32"/>
      <c r="T64" s="62" t="s">
        <v>779</v>
      </c>
      <c r="U64" s="32">
        <v>2019</v>
      </c>
      <c r="V64" s="62" t="s">
        <v>779</v>
      </c>
      <c r="W64" s="62" t="s">
        <v>779</v>
      </c>
      <c r="X64" s="62" t="s">
        <v>779</v>
      </c>
      <c r="Y64" s="64" t="s">
        <v>1084</v>
      </c>
      <c r="Z64" s="70" t="s">
        <v>821</v>
      </c>
    </row>
    <row r="65" spans="1:26" ht="57" x14ac:dyDescent="0.25">
      <c r="A65" s="61" t="s">
        <v>1085</v>
      </c>
      <c r="B65" s="57" t="s">
        <v>1046</v>
      </c>
      <c r="C65" s="56" t="s">
        <v>1045</v>
      </c>
      <c r="D65" s="57" t="s">
        <v>1047</v>
      </c>
      <c r="E65" s="72" t="s">
        <v>1048</v>
      </c>
      <c r="F65" s="31" t="s">
        <v>779</v>
      </c>
      <c r="G65" s="32"/>
      <c r="H65" s="31">
        <v>65</v>
      </c>
      <c r="I65" s="32">
        <v>2019</v>
      </c>
      <c r="J65" s="31">
        <v>70</v>
      </c>
      <c r="K65" s="31">
        <v>75</v>
      </c>
      <c r="L65" s="31">
        <v>80</v>
      </c>
      <c r="M65" s="58" t="s">
        <v>1049</v>
      </c>
      <c r="N65" s="34" t="s">
        <v>821</v>
      </c>
      <c r="O65" s="46" t="s">
        <v>1080</v>
      </c>
      <c r="P65" s="61" t="s">
        <v>1086</v>
      </c>
      <c r="Q65" s="40" t="s">
        <v>1087</v>
      </c>
      <c r="R65" s="62">
        <v>75</v>
      </c>
      <c r="S65" s="32">
        <v>2018</v>
      </c>
      <c r="T65" s="62">
        <v>80</v>
      </c>
      <c r="U65" s="32">
        <v>2019</v>
      </c>
      <c r="V65" s="62">
        <v>85</v>
      </c>
      <c r="W65" s="62">
        <v>90</v>
      </c>
      <c r="X65" s="62">
        <v>95</v>
      </c>
      <c r="Y65" s="64" t="s">
        <v>1088</v>
      </c>
      <c r="Z65" s="70" t="s">
        <v>821</v>
      </c>
    </row>
  </sheetData>
  <pageMargins left="0.11811023622047245" right="0.23622047244094491" top="0.31496062992125984" bottom="0.39370078740157483" header="0.31496062992125984" footer="0.23622047244094491"/>
  <pageSetup scale="51" orientation="landscape" r:id="rId1"/>
  <headerFoot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1487"/>
  <sheetViews>
    <sheetView topLeftCell="A4" workbookViewId="0">
      <pane xSplit="5" ySplit="1" topLeftCell="F1474" activePane="bottomRight" state="frozen"/>
      <selection activeCell="A47" sqref="A47:C47"/>
      <selection pane="topRight" activeCell="A47" sqref="A47:C47"/>
      <selection pane="bottomLeft" activeCell="A47" sqref="A47:C47"/>
      <selection pane="bottomRight" activeCell="A47" sqref="A47:C47"/>
    </sheetView>
  </sheetViews>
  <sheetFormatPr baseColWidth="10" defaultRowHeight="15" x14ac:dyDescent="0.25"/>
  <cols>
    <col min="1" max="1" width="5.5703125" style="125" bestFit="1" customWidth="1"/>
    <col min="2" max="2" width="7" style="125" bestFit="1" customWidth="1"/>
    <col min="3" max="3" width="22.140625" style="125" customWidth="1"/>
    <col min="4" max="4" width="9.85546875" style="125" customWidth="1"/>
    <col min="5" max="5" width="7.5703125" style="125" customWidth="1"/>
    <col min="6" max="6" width="53.5703125" style="125" customWidth="1"/>
    <col min="7" max="7" width="15" style="125" customWidth="1"/>
    <col min="8" max="8" width="12.7109375" style="235" customWidth="1"/>
    <col min="9" max="9" width="16.85546875" style="224" bestFit="1" customWidth="1"/>
    <col min="10" max="10" width="12.5703125" style="125" customWidth="1"/>
    <col min="11" max="11" width="15.7109375" style="223" customWidth="1"/>
    <col min="12" max="16384" width="11.42578125" style="125"/>
  </cols>
  <sheetData>
    <row r="1" spans="1:11" x14ac:dyDescent="0.25">
      <c r="B1" s="225" t="s">
        <v>1167</v>
      </c>
      <c r="C1" s="225"/>
      <c r="D1" s="225"/>
      <c r="E1" s="225"/>
      <c r="F1" s="225"/>
      <c r="G1" s="225"/>
      <c r="H1" s="228"/>
      <c r="I1" s="225"/>
      <c r="J1" s="225"/>
      <c r="K1" s="225"/>
    </row>
    <row r="2" spans="1:11" x14ac:dyDescent="0.25">
      <c r="B2" s="225"/>
      <c r="C2" s="225"/>
      <c r="D2" s="225"/>
      <c r="E2" s="225"/>
      <c r="F2" s="225"/>
      <c r="G2" s="225"/>
      <c r="H2" s="228"/>
      <c r="I2" s="225"/>
      <c r="J2" s="225"/>
      <c r="K2" s="225"/>
    </row>
    <row r="3" spans="1:11" x14ac:dyDescent="0.25">
      <c r="B3" s="126"/>
      <c r="C3" s="126"/>
      <c r="D3" s="127"/>
      <c r="E3" s="127"/>
      <c r="F3" s="227">
        <v>1</v>
      </c>
      <c r="G3" s="227">
        <v>2</v>
      </c>
      <c r="H3" s="229">
        <v>3</v>
      </c>
      <c r="I3" s="227">
        <v>4</v>
      </c>
      <c r="J3" s="128"/>
      <c r="K3" s="129"/>
    </row>
    <row r="4" spans="1:11" x14ac:dyDescent="0.25">
      <c r="A4" s="130" t="s">
        <v>1168</v>
      </c>
      <c r="B4" s="130" t="s">
        <v>1169</v>
      </c>
      <c r="C4" s="130" t="s">
        <v>5</v>
      </c>
      <c r="D4" s="130" t="s">
        <v>1170</v>
      </c>
      <c r="E4" s="130" t="s">
        <v>1171</v>
      </c>
      <c r="F4" s="226" t="s">
        <v>1172</v>
      </c>
      <c r="G4" s="226" t="s">
        <v>1173</v>
      </c>
      <c r="H4" s="230" t="s">
        <v>1175</v>
      </c>
      <c r="I4" s="226" t="s">
        <v>1177</v>
      </c>
      <c r="J4" s="130" t="s">
        <v>1174</v>
      </c>
      <c r="K4" s="130" t="s">
        <v>1176</v>
      </c>
    </row>
    <row r="5" spans="1:11" x14ac:dyDescent="0.25">
      <c r="A5" s="131">
        <v>2934</v>
      </c>
      <c r="B5" s="131">
        <v>1</v>
      </c>
      <c r="C5" s="132" t="s">
        <v>2242</v>
      </c>
      <c r="D5" s="171">
        <v>3</v>
      </c>
      <c r="E5" s="133">
        <v>1</v>
      </c>
      <c r="F5" s="139" t="s">
        <v>2244</v>
      </c>
      <c r="G5" s="141" t="s">
        <v>22</v>
      </c>
      <c r="H5" s="232">
        <v>40</v>
      </c>
      <c r="I5" s="137" t="s">
        <v>1200</v>
      </c>
      <c r="J5" s="141">
        <v>25</v>
      </c>
      <c r="K5" s="172">
        <f t="shared" ref="K5:K68" si="0">J5*H5</f>
        <v>1000</v>
      </c>
    </row>
    <row r="6" spans="1:11" x14ac:dyDescent="0.25">
      <c r="A6" s="131">
        <v>2280</v>
      </c>
      <c r="B6" s="131">
        <v>60</v>
      </c>
      <c r="C6" s="132" t="s">
        <v>1862</v>
      </c>
      <c r="D6" s="171">
        <v>6</v>
      </c>
      <c r="E6" s="133">
        <v>23</v>
      </c>
      <c r="F6" s="139" t="s">
        <v>2716</v>
      </c>
      <c r="G6" s="163" t="s">
        <v>1778</v>
      </c>
      <c r="H6" s="232">
        <v>30</v>
      </c>
      <c r="I6" s="137" t="s">
        <v>1200</v>
      </c>
      <c r="J6" s="141">
        <v>4500</v>
      </c>
      <c r="K6" s="136">
        <f t="shared" si="0"/>
        <v>135000</v>
      </c>
    </row>
    <row r="7" spans="1:11" x14ac:dyDescent="0.25">
      <c r="A7" s="131">
        <v>2319</v>
      </c>
      <c r="B7" s="131">
        <v>60</v>
      </c>
      <c r="C7" s="132" t="s">
        <v>1862</v>
      </c>
      <c r="D7" s="171">
        <v>6</v>
      </c>
      <c r="E7" s="133">
        <v>62</v>
      </c>
      <c r="F7" s="139" t="s">
        <v>2717</v>
      </c>
      <c r="G7" s="163" t="s">
        <v>1929</v>
      </c>
      <c r="H7" s="232">
        <v>70</v>
      </c>
      <c r="I7" s="137" t="s">
        <v>1200</v>
      </c>
      <c r="J7" s="141">
        <v>2</v>
      </c>
      <c r="K7" s="136">
        <f t="shared" si="0"/>
        <v>140</v>
      </c>
    </row>
    <row r="8" spans="1:11" x14ac:dyDescent="0.25">
      <c r="A8" s="131">
        <v>2279</v>
      </c>
      <c r="B8" s="131">
        <v>60</v>
      </c>
      <c r="C8" s="132" t="s">
        <v>1862</v>
      </c>
      <c r="D8" s="171">
        <v>6</v>
      </c>
      <c r="E8" s="133">
        <v>22</v>
      </c>
      <c r="F8" s="139" t="s">
        <v>1895</v>
      </c>
      <c r="G8" s="163" t="s">
        <v>1896</v>
      </c>
      <c r="H8" s="232">
        <v>50</v>
      </c>
      <c r="I8" s="137" t="s">
        <v>1200</v>
      </c>
      <c r="J8" s="141">
        <v>8</v>
      </c>
      <c r="K8" s="172">
        <f t="shared" si="0"/>
        <v>400</v>
      </c>
    </row>
    <row r="9" spans="1:11" x14ac:dyDescent="0.25">
      <c r="A9" s="131">
        <v>4212</v>
      </c>
      <c r="B9" s="131">
        <v>50</v>
      </c>
      <c r="C9" s="132" t="s">
        <v>2594</v>
      </c>
      <c r="D9" s="131">
        <v>6</v>
      </c>
      <c r="E9" s="133">
        <v>71</v>
      </c>
      <c r="F9" s="139" t="s">
        <v>2635</v>
      </c>
      <c r="G9" s="141" t="s">
        <v>8</v>
      </c>
      <c r="H9" s="232">
        <v>5</v>
      </c>
      <c r="I9" s="137" t="s">
        <v>1200</v>
      </c>
      <c r="J9" s="141">
        <v>3</v>
      </c>
      <c r="K9" s="136">
        <f t="shared" si="0"/>
        <v>15</v>
      </c>
    </row>
    <row r="10" spans="1:11" x14ac:dyDescent="0.25">
      <c r="A10" s="131">
        <v>2605</v>
      </c>
      <c r="B10" s="131">
        <v>63</v>
      </c>
      <c r="C10" s="132" t="s">
        <v>2055</v>
      </c>
      <c r="D10" s="171">
        <v>4</v>
      </c>
      <c r="E10" s="133">
        <v>32</v>
      </c>
      <c r="F10" s="139" t="s">
        <v>2086</v>
      </c>
      <c r="G10" s="141" t="s">
        <v>2028</v>
      </c>
      <c r="H10" s="232">
        <v>9</v>
      </c>
      <c r="I10" s="137" t="s">
        <v>1851</v>
      </c>
      <c r="J10" s="141">
        <v>320</v>
      </c>
      <c r="K10" s="136">
        <f t="shared" si="0"/>
        <v>2880</v>
      </c>
    </row>
    <row r="11" spans="1:11" x14ac:dyDescent="0.25">
      <c r="A11" s="131">
        <v>2244</v>
      </c>
      <c r="B11" s="131">
        <v>60</v>
      </c>
      <c r="C11" s="132" t="s">
        <v>1862</v>
      </c>
      <c r="D11" s="171">
        <v>2</v>
      </c>
      <c r="E11" s="133">
        <v>4</v>
      </c>
      <c r="F11" s="139" t="s">
        <v>1866</v>
      </c>
      <c r="G11" s="141" t="s">
        <v>1867</v>
      </c>
      <c r="H11" s="232">
        <v>0.5</v>
      </c>
      <c r="I11" s="137" t="s">
        <v>1197</v>
      </c>
      <c r="J11" s="141">
        <v>180</v>
      </c>
      <c r="K11" s="172">
        <f t="shared" si="0"/>
        <v>90</v>
      </c>
    </row>
    <row r="12" spans="1:11" x14ac:dyDescent="0.25">
      <c r="A12" s="131">
        <v>1290</v>
      </c>
      <c r="B12" s="131">
        <v>47</v>
      </c>
      <c r="C12" s="132" t="s">
        <v>1624</v>
      </c>
      <c r="D12" s="131">
        <v>12</v>
      </c>
      <c r="E12" s="133">
        <v>1</v>
      </c>
      <c r="F12" s="139" t="s">
        <v>1659</v>
      </c>
      <c r="G12" s="141" t="s">
        <v>9</v>
      </c>
      <c r="H12" s="232">
        <v>200</v>
      </c>
      <c r="I12" s="137" t="s">
        <v>1178</v>
      </c>
      <c r="J12" s="141">
        <v>2</v>
      </c>
      <c r="K12" s="136">
        <f t="shared" si="0"/>
        <v>400</v>
      </c>
    </row>
    <row r="13" spans="1:11" x14ac:dyDescent="0.25">
      <c r="A13" s="131">
        <v>462</v>
      </c>
      <c r="B13" s="131">
        <v>32</v>
      </c>
      <c r="C13" s="132" t="s">
        <v>1309</v>
      </c>
      <c r="D13" s="131">
        <v>13</v>
      </c>
      <c r="E13" s="133">
        <v>64</v>
      </c>
      <c r="F13" s="139" t="s">
        <v>1375</v>
      </c>
      <c r="G13" s="141" t="s">
        <v>8</v>
      </c>
      <c r="H13" s="237">
        <v>278</v>
      </c>
      <c r="I13" s="137" t="s">
        <v>1200</v>
      </c>
      <c r="J13" s="141">
        <v>1</v>
      </c>
      <c r="K13" s="136">
        <f t="shared" si="0"/>
        <v>278</v>
      </c>
    </row>
    <row r="14" spans="1:11" x14ac:dyDescent="0.25">
      <c r="A14" s="131">
        <v>638</v>
      </c>
      <c r="B14" s="131">
        <v>33</v>
      </c>
      <c r="C14" s="132" t="s">
        <v>1440</v>
      </c>
      <c r="D14" s="131">
        <v>1</v>
      </c>
      <c r="E14" s="133">
        <v>18</v>
      </c>
      <c r="F14" s="157" t="s">
        <v>1456</v>
      </c>
      <c r="G14" s="166" t="s">
        <v>8</v>
      </c>
      <c r="H14" s="238">
        <v>100</v>
      </c>
      <c r="I14" s="137" t="s">
        <v>1200</v>
      </c>
      <c r="J14" s="166">
        <v>2</v>
      </c>
      <c r="K14" s="136">
        <f t="shared" si="0"/>
        <v>200</v>
      </c>
    </row>
    <row r="15" spans="1:11" x14ac:dyDescent="0.25">
      <c r="A15" s="131">
        <v>679</v>
      </c>
      <c r="B15" s="131">
        <v>33</v>
      </c>
      <c r="C15" s="132" t="s">
        <v>1440</v>
      </c>
      <c r="D15" s="131">
        <v>3</v>
      </c>
      <c r="E15" s="133">
        <v>13</v>
      </c>
      <c r="F15" s="139" t="s">
        <v>1494</v>
      </c>
      <c r="G15" s="141" t="s">
        <v>8</v>
      </c>
      <c r="H15" s="232">
        <v>130</v>
      </c>
      <c r="I15" s="137" t="s">
        <v>1200</v>
      </c>
      <c r="J15" s="141">
        <v>9</v>
      </c>
      <c r="K15" s="136">
        <f t="shared" si="0"/>
        <v>1170</v>
      </c>
    </row>
    <row r="16" spans="1:11" x14ac:dyDescent="0.25">
      <c r="A16" s="131">
        <v>2300</v>
      </c>
      <c r="B16" s="131">
        <v>60</v>
      </c>
      <c r="C16" s="132" t="s">
        <v>1862</v>
      </c>
      <c r="D16" s="171">
        <v>6</v>
      </c>
      <c r="E16" s="133">
        <v>43</v>
      </c>
      <c r="F16" s="139" t="s">
        <v>2718</v>
      </c>
      <c r="G16" s="141" t="s">
        <v>2028</v>
      </c>
      <c r="H16" s="232">
        <v>20</v>
      </c>
      <c r="I16" s="137" t="s">
        <v>1200</v>
      </c>
      <c r="J16" s="141">
        <v>2</v>
      </c>
      <c r="K16" s="172">
        <f t="shared" si="0"/>
        <v>40</v>
      </c>
    </row>
    <row r="17" spans="1:11" x14ac:dyDescent="0.25">
      <c r="A17" s="131">
        <v>2936</v>
      </c>
      <c r="B17" s="131">
        <v>1</v>
      </c>
      <c r="C17" s="132" t="s">
        <v>2242</v>
      </c>
      <c r="D17" s="171">
        <v>4</v>
      </c>
      <c r="E17" s="133">
        <v>1</v>
      </c>
      <c r="F17" s="139" t="s">
        <v>2719</v>
      </c>
      <c r="G17" s="141" t="s">
        <v>8</v>
      </c>
      <c r="H17" s="232">
        <v>2360</v>
      </c>
      <c r="I17" s="137" t="s">
        <v>1873</v>
      </c>
      <c r="J17" s="141">
        <v>6</v>
      </c>
      <c r="K17" s="172">
        <f t="shared" si="0"/>
        <v>14160</v>
      </c>
    </row>
    <row r="18" spans="1:11" x14ac:dyDescent="0.25">
      <c r="A18" s="131">
        <v>515</v>
      </c>
      <c r="B18" s="131">
        <v>32</v>
      </c>
      <c r="C18" s="132" t="s">
        <v>1390</v>
      </c>
      <c r="D18" s="131">
        <v>10</v>
      </c>
      <c r="E18" s="133">
        <v>1</v>
      </c>
      <c r="F18" s="236" t="s">
        <v>2720</v>
      </c>
      <c r="G18" s="141" t="s">
        <v>8</v>
      </c>
      <c r="H18" s="232">
        <v>5000</v>
      </c>
      <c r="I18" s="156" t="s">
        <v>1186</v>
      </c>
      <c r="J18" s="141">
        <v>1</v>
      </c>
      <c r="K18" s="136">
        <f t="shared" si="0"/>
        <v>5000</v>
      </c>
    </row>
    <row r="19" spans="1:11" x14ac:dyDescent="0.25">
      <c r="A19" s="131">
        <v>768</v>
      </c>
      <c r="B19" s="131">
        <v>34</v>
      </c>
      <c r="C19" s="132" t="s">
        <v>1531</v>
      </c>
      <c r="D19" s="171">
        <v>4</v>
      </c>
      <c r="E19" s="133">
        <v>7</v>
      </c>
      <c r="F19" s="173" t="s">
        <v>1537</v>
      </c>
      <c r="G19" s="163" t="s">
        <v>8</v>
      </c>
      <c r="H19" s="239">
        <v>150</v>
      </c>
      <c r="I19" s="156" t="s">
        <v>1387</v>
      </c>
      <c r="J19" s="163">
        <v>8</v>
      </c>
      <c r="K19" s="136">
        <f t="shared" si="0"/>
        <v>1200</v>
      </c>
    </row>
    <row r="20" spans="1:11" x14ac:dyDescent="0.25">
      <c r="A20" s="131">
        <v>2109</v>
      </c>
      <c r="B20" s="131">
        <v>64</v>
      </c>
      <c r="C20" s="132" t="s">
        <v>1789</v>
      </c>
      <c r="D20" s="171">
        <v>12</v>
      </c>
      <c r="E20" s="133">
        <v>3</v>
      </c>
      <c r="F20" s="144" t="s">
        <v>1537</v>
      </c>
      <c r="G20" s="147" t="s">
        <v>8</v>
      </c>
      <c r="H20" s="239">
        <v>120</v>
      </c>
      <c r="I20" s="137" t="s">
        <v>1387</v>
      </c>
      <c r="J20" s="147">
        <v>4</v>
      </c>
      <c r="K20" s="136">
        <f t="shared" si="0"/>
        <v>480</v>
      </c>
    </row>
    <row r="21" spans="1:11" x14ac:dyDescent="0.25">
      <c r="A21" s="131">
        <v>1962</v>
      </c>
      <c r="B21" s="131">
        <v>64</v>
      </c>
      <c r="C21" s="132" t="s">
        <v>1777</v>
      </c>
      <c r="D21" s="171">
        <v>10</v>
      </c>
      <c r="E21" s="133">
        <v>1</v>
      </c>
      <c r="F21" s="144" t="s">
        <v>1785</v>
      </c>
      <c r="G21" s="147" t="s">
        <v>1786</v>
      </c>
      <c r="H21" s="240">
        <v>650</v>
      </c>
      <c r="I21" s="137" t="s">
        <v>1387</v>
      </c>
      <c r="J21" s="147">
        <v>2</v>
      </c>
      <c r="K21" s="172">
        <f t="shared" si="0"/>
        <v>1300</v>
      </c>
    </row>
    <row r="22" spans="1:11" x14ac:dyDescent="0.25">
      <c r="A22" s="131">
        <v>517</v>
      </c>
      <c r="B22" s="131">
        <v>32</v>
      </c>
      <c r="C22" s="132" t="s">
        <v>1403</v>
      </c>
      <c r="D22" s="131">
        <v>2</v>
      </c>
      <c r="E22" s="133">
        <v>1</v>
      </c>
      <c r="F22" s="139" t="s">
        <v>1405</v>
      </c>
      <c r="G22" s="141" t="s">
        <v>22</v>
      </c>
      <c r="H22" s="232">
        <v>6000</v>
      </c>
      <c r="I22" s="156" t="s">
        <v>1389</v>
      </c>
      <c r="J22" s="141">
        <v>1</v>
      </c>
      <c r="K22" s="136">
        <f t="shared" si="0"/>
        <v>6000</v>
      </c>
    </row>
    <row r="23" spans="1:11" x14ac:dyDescent="0.25">
      <c r="A23" s="131">
        <v>769</v>
      </c>
      <c r="B23" s="131">
        <v>34</v>
      </c>
      <c r="C23" s="132" t="s">
        <v>1531</v>
      </c>
      <c r="D23" s="171">
        <v>4</v>
      </c>
      <c r="E23" s="133">
        <v>8</v>
      </c>
      <c r="F23" s="173" t="s">
        <v>1538</v>
      </c>
      <c r="G23" s="163" t="s">
        <v>9</v>
      </c>
      <c r="H23" s="239">
        <v>1650</v>
      </c>
      <c r="I23" s="156" t="s">
        <v>1389</v>
      </c>
      <c r="J23" s="163">
        <v>1</v>
      </c>
      <c r="K23" s="136">
        <f t="shared" si="0"/>
        <v>1650</v>
      </c>
    </row>
    <row r="24" spans="1:11" x14ac:dyDescent="0.25">
      <c r="A24" s="131">
        <v>513</v>
      </c>
      <c r="B24" s="131">
        <v>32</v>
      </c>
      <c r="C24" s="132" t="s">
        <v>1390</v>
      </c>
      <c r="D24" s="131">
        <v>8</v>
      </c>
      <c r="E24" s="133">
        <v>1</v>
      </c>
      <c r="F24" s="139" t="s">
        <v>14</v>
      </c>
      <c r="G24" s="141" t="s">
        <v>8</v>
      </c>
      <c r="H24" s="232">
        <v>10000</v>
      </c>
      <c r="I24" s="156" t="s">
        <v>1389</v>
      </c>
      <c r="J24" s="141">
        <v>1</v>
      </c>
      <c r="K24" s="136">
        <f t="shared" si="0"/>
        <v>10000</v>
      </c>
    </row>
    <row r="25" spans="1:11" x14ac:dyDescent="0.25">
      <c r="A25" s="131">
        <v>3476</v>
      </c>
      <c r="B25" s="131">
        <v>48</v>
      </c>
      <c r="C25" s="132" t="s">
        <v>2417</v>
      </c>
      <c r="D25" s="131">
        <v>3</v>
      </c>
      <c r="E25" s="135">
        <v>1</v>
      </c>
      <c r="F25" s="139" t="s">
        <v>1646</v>
      </c>
      <c r="G25" s="141" t="s">
        <v>15</v>
      </c>
      <c r="H25" s="232">
        <v>150</v>
      </c>
      <c r="I25" s="137" t="s">
        <v>1197</v>
      </c>
      <c r="J25" s="141">
        <v>1</v>
      </c>
      <c r="K25" s="172">
        <f t="shared" si="0"/>
        <v>150</v>
      </c>
    </row>
    <row r="26" spans="1:11" x14ac:dyDescent="0.25">
      <c r="A26" s="131">
        <v>3675</v>
      </c>
      <c r="B26" s="131">
        <v>49</v>
      </c>
      <c r="C26" s="132" t="s">
        <v>2478</v>
      </c>
      <c r="D26" s="131">
        <v>2</v>
      </c>
      <c r="E26" s="133">
        <v>5</v>
      </c>
      <c r="F26" s="139" t="s">
        <v>1646</v>
      </c>
      <c r="G26" s="141" t="s">
        <v>15</v>
      </c>
      <c r="H26" s="232">
        <v>200</v>
      </c>
      <c r="I26" s="137" t="s">
        <v>1197</v>
      </c>
      <c r="J26" s="141">
        <v>1</v>
      </c>
      <c r="K26" s="136">
        <f t="shared" si="0"/>
        <v>200</v>
      </c>
    </row>
    <row r="27" spans="1:11" x14ac:dyDescent="0.25">
      <c r="A27" s="131">
        <v>4004</v>
      </c>
      <c r="B27" s="131">
        <v>49</v>
      </c>
      <c r="C27" s="132" t="s">
        <v>2579</v>
      </c>
      <c r="D27" s="131">
        <v>3</v>
      </c>
      <c r="E27" s="133">
        <v>5</v>
      </c>
      <c r="F27" s="139" t="s">
        <v>1646</v>
      </c>
      <c r="G27" s="141" t="s">
        <v>15</v>
      </c>
      <c r="H27" s="232">
        <v>250</v>
      </c>
      <c r="I27" s="137" t="s">
        <v>1197</v>
      </c>
      <c r="J27" s="141">
        <v>2</v>
      </c>
      <c r="K27" s="136">
        <f t="shared" si="0"/>
        <v>500</v>
      </c>
    </row>
    <row r="28" spans="1:11" x14ac:dyDescent="0.25">
      <c r="A28" s="131">
        <v>4260</v>
      </c>
      <c r="B28" s="131">
        <v>56</v>
      </c>
      <c r="C28" s="132" t="s">
        <v>2648</v>
      </c>
      <c r="D28" s="131">
        <v>3</v>
      </c>
      <c r="E28" s="133">
        <v>4</v>
      </c>
      <c r="F28" s="139" t="s">
        <v>1646</v>
      </c>
      <c r="G28" s="141" t="s">
        <v>1561</v>
      </c>
      <c r="H28" s="232">
        <v>25</v>
      </c>
      <c r="I28" s="137" t="s">
        <v>1197</v>
      </c>
      <c r="J28" s="141">
        <v>4</v>
      </c>
      <c r="K28" s="136">
        <f t="shared" si="0"/>
        <v>100</v>
      </c>
    </row>
    <row r="29" spans="1:11" x14ac:dyDescent="0.25">
      <c r="A29" s="131">
        <v>1390</v>
      </c>
      <c r="B29" s="131">
        <v>57</v>
      </c>
      <c r="C29" s="132" t="s">
        <v>1707</v>
      </c>
      <c r="D29" s="171">
        <v>3</v>
      </c>
      <c r="E29" s="133">
        <v>3</v>
      </c>
      <c r="F29" s="139" t="s">
        <v>1712</v>
      </c>
      <c r="G29" s="141" t="s">
        <v>15</v>
      </c>
      <c r="H29" s="232">
        <v>600</v>
      </c>
      <c r="I29" s="137" t="s">
        <v>1197</v>
      </c>
      <c r="J29" s="141">
        <v>2</v>
      </c>
      <c r="K29" s="172">
        <f t="shared" si="0"/>
        <v>1200</v>
      </c>
    </row>
    <row r="30" spans="1:11" x14ac:dyDescent="0.25">
      <c r="A30" s="131">
        <v>4108</v>
      </c>
      <c r="B30" s="131">
        <v>50</v>
      </c>
      <c r="C30" s="132" t="s">
        <v>2594</v>
      </c>
      <c r="D30" s="131">
        <v>1</v>
      </c>
      <c r="E30" s="133">
        <v>3</v>
      </c>
      <c r="F30" s="139" t="s">
        <v>2597</v>
      </c>
      <c r="G30" s="141" t="s">
        <v>15</v>
      </c>
      <c r="H30" s="232">
        <v>350</v>
      </c>
      <c r="I30" s="137" t="s">
        <v>1197</v>
      </c>
      <c r="J30" s="141">
        <v>0.5</v>
      </c>
      <c r="K30" s="136">
        <f t="shared" si="0"/>
        <v>175</v>
      </c>
    </row>
    <row r="31" spans="1:11" x14ac:dyDescent="0.25">
      <c r="A31" s="131">
        <v>3866</v>
      </c>
      <c r="B31" s="131">
        <v>53</v>
      </c>
      <c r="C31" s="132" t="s">
        <v>2500</v>
      </c>
      <c r="D31" s="131">
        <v>10</v>
      </c>
      <c r="E31" s="133">
        <v>27</v>
      </c>
      <c r="F31" s="154" t="s">
        <v>2546</v>
      </c>
      <c r="G31" s="141" t="s">
        <v>15</v>
      </c>
      <c r="H31" s="232">
        <v>200</v>
      </c>
      <c r="I31" s="137" t="s">
        <v>1197</v>
      </c>
      <c r="J31" s="141">
        <v>0.5</v>
      </c>
      <c r="K31" s="136">
        <f t="shared" si="0"/>
        <v>100</v>
      </c>
    </row>
    <row r="32" spans="1:11" x14ac:dyDescent="0.25">
      <c r="A32" s="131">
        <v>2748</v>
      </c>
      <c r="B32" s="131">
        <v>68</v>
      </c>
      <c r="C32" s="132" t="s">
        <v>2163</v>
      </c>
      <c r="D32" s="171">
        <v>6</v>
      </c>
      <c r="E32" s="133">
        <v>1</v>
      </c>
      <c r="F32" s="139" t="s">
        <v>2170</v>
      </c>
      <c r="G32" s="141" t="s">
        <v>15</v>
      </c>
      <c r="H32" s="232">
        <v>500</v>
      </c>
      <c r="I32" s="137" t="s">
        <v>1197</v>
      </c>
      <c r="J32" s="141">
        <v>6</v>
      </c>
      <c r="K32" s="136">
        <f t="shared" si="0"/>
        <v>3000</v>
      </c>
    </row>
    <row r="33" spans="1:11" x14ac:dyDescent="0.25">
      <c r="A33" s="131">
        <v>2757</v>
      </c>
      <c r="B33" s="131">
        <v>68</v>
      </c>
      <c r="C33" s="132" t="s">
        <v>2163</v>
      </c>
      <c r="D33" s="171">
        <v>7</v>
      </c>
      <c r="E33" s="133">
        <v>4</v>
      </c>
      <c r="F33" s="139" t="s">
        <v>2170</v>
      </c>
      <c r="G33" s="141" t="s">
        <v>15</v>
      </c>
      <c r="H33" s="232">
        <v>550</v>
      </c>
      <c r="I33" s="137" t="s">
        <v>1197</v>
      </c>
      <c r="J33" s="141">
        <v>2</v>
      </c>
      <c r="K33" s="172">
        <f t="shared" si="0"/>
        <v>1100</v>
      </c>
    </row>
    <row r="34" spans="1:11" x14ac:dyDescent="0.25">
      <c r="A34" s="131">
        <v>360</v>
      </c>
      <c r="B34" s="131">
        <v>32</v>
      </c>
      <c r="C34" s="132" t="s">
        <v>1309</v>
      </c>
      <c r="D34" s="131">
        <v>4</v>
      </c>
      <c r="E34" s="133">
        <v>1</v>
      </c>
      <c r="F34" s="139" t="s">
        <v>1318</v>
      </c>
      <c r="G34" s="141" t="s">
        <v>7</v>
      </c>
      <c r="H34" s="237">
        <v>30</v>
      </c>
      <c r="I34" s="137" t="s">
        <v>1178</v>
      </c>
      <c r="J34" s="141">
        <v>300</v>
      </c>
      <c r="K34" s="136">
        <f t="shared" si="0"/>
        <v>9000</v>
      </c>
    </row>
    <row r="35" spans="1:11" x14ac:dyDescent="0.25">
      <c r="A35" s="131">
        <v>352</v>
      </c>
      <c r="B35" s="131">
        <v>32</v>
      </c>
      <c r="C35" s="132" t="s">
        <v>1309</v>
      </c>
      <c r="D35" s="131">
        <v>2</v>
      </c>
      <c r="E35" s="133">
        <v>1</v>
      </c>
      <c r="F35" s="139" t="s">
        <v>1312</v>
      </c>
      <c r="G35" s="141" t="s">
        <v>1313</v>
      </c>
      <c r="H35" s="232">
        <v>25</v>
      </c>
      <c r="I35" s="137" t="s">
        <v>1178</v>
      </c>
      <c r="J35" s="141">
        <v>300</v>
      </c>
      <c r="K35" s="136">
        <f t="shared" si="0"/>
        <v>7500</v>
      </c>
    </row>
    <row r="36" spans="1:11" x14ac:dyDescent="0.25">
      <c r="A36" s="131">
        <v>366</v>
      </c>
      <c r="B36" s="131">
        <v>32</v>
      </c>
      <c r="C36" s="132" t="s">
        <v>1309</v>
      </c>
      <c r="D36" s="131">
        <v>5</v>
      </c>
      <c r="E36" s="133">
        <v>1</v>
      </c>
      <c r="F36" s="139" t="s">
        <v>1322</v>
      </c>
      <c r="G36" s="141" t="s">
        <v>7</v>
      </c>
      <c r="H36" s="232">
        <v>30</v>
      </c>
      <c r="I36" s="137" t="s">
        <v>1178</v>
      </c>
      <c r="J36" s="141">
        <v>400</v>
      </c>
      <c r="K36" s="136">
        <f t="shared" si="0"/>
        <v>12000</v>
      </c>
    </row>
    <row r="37" spans="1:11" x14ac:dyDescent="0.25">
      <c r="A37" s="131">
        <v>392</v>
      </c>
      <c r="B37" s="131">
        <v>32</v>
      </c>
      <c r="C37" s="132" t="s">
        <v>1309</v>
      </c>
      <c r="D37" s="131">
        <v>11</v>
      </c>
      <c r="E37" s="133">
        <v>3</v>
      </c>
      <c r="F37" s="139" t="s">
        <v>1338</v>
      </c>
      <c r="G37" s="141" t="s">
        <v>8</v>
      </c>
      <c r="H37" s="232">
        <v>12</v>
      </c>
      <c r="I37" s="156" t="s">
        <v>1178</v>
      </c>
      <c r="J37" s="141">
        <v>350</v>
      </c>
      <c r="K37" s="136">
        <f t="shared" si="0"/>
        <v>4200</v>
      </c>
    </row>
    <row r="38" spans="1:11" x14ac:dyDescent="0.25">
      <c r="A38" s="131">
        <v>356</v>
      </c>
      <c r="B38" s="131">
        <v>32</v>
      </c>
      <c r="C38" s="132" t="s">
        <v>1309</v>
      </c>
      <c r="D38" s="131">
        <v>3</v>
      </c>
      <c r="E38" s="133">
        <v>1</v>
      </c>
      <c r="F38" s="139" t="s">
        <v>1316</v>
      </c>
      <c r="G38" s="141" t="s">
        <v>1317</v>
      </c>
      <c r="H38" s="237">
        <v>30</v>
      </c>
      <c r="I38" s="137" t="s">
        <v>1178</v>
      </c>
      <c r="J38" s="141">
        <v>800</v>
      </c>
      <c r="K38" s="136">
        <f t="shared" si="0"/>
        <v>24000</v>
      </c>
    </row>
    <row r="39" spans="1:11" x14ac:dyDescent="0.25">
      <c r="A39" s="131">
        <v>372</v>
      </c>
      <c r="B39" s="131">
        <v>32</v>
      </c>
      <c r="C39" s="132" t="s">
        <v>1309</v>
      </c>
      <c r="D39" s="131">
        <v>6</v>
      </c>
      <c r="E39" s="133">
        <v>1</v>
      </c>
      <c r="F39" s="139" t="s">
        <v>1316</v>
      </c>
      <c r="G39" s="141" t="s">
        <v>7</v>
      </c>
      <c r="H39" s="237">
        <v>25</v>
      </c>
      <c r="I39" s="137" t="s">
        <v>1178</v>
      </c>
      <c r="J39" s="141">
        <v>800</v>
      </c>
      <c r="K39" s="136">
        <f t="shared" si="0"/>
        <v>20000</v>
      </c>
    </row>
    <row r="40" spans="1:11" x14ac:dyDescent="0.25">
      <c r="A40" s="131">
        <v>3037</v>
      </c>
      <c r="B40" s="131">
        <v>9</v>
      </c>
      <c r="C40" s="132" t="s">
        <v>2286</v>
      </c>
      <c r="D40" s="171">
        <v>15</v>
      </c>
      <c r="E40" s="135">
        <v>8</v>
      </c>
      <c r="F40" s="139" t="s">
        <v>2296</v>
      </c>
      <c r="G40" s="141" t="s">
        <v>8</v>
      </c>
      <c r="H40" s="232">
        <v>18</v>
      </c>
      <c r="I40" s="137" t="s">
        <v>1197</v>
      </c>
      <c r="J40" s="141">
        <v>3</v>
      </c>
      <c r="K40" s="172">
        <f t="shared" si="0"/>
        <v>54</v>
      </c>
    </row>
    <row r="41" spans="1:11" x14ac:dyDescent="0.25">
      <c r="A41" s="131">
        <v>3763</v>
      </c>
      <c r="B41" s="131">
        <v>53</v>
      </c>
      <c r="C41" s="132" t="s">
        <v>2500</v>
      </c>
      <c r="D41" s="131">
        <v>1</v>
      </c>
      <c r="E41" s="133">
        <v>2</v>
      </c>
      <c r="F41" s="139" t="s">
        <v>2501</v>
      </c>
      <c r="G41" s="141" t="s">
        <v>1561</v>
      </c>
      <c r="H41" s="232">
        <v>800</v>
      </c>
      <c r="I41" s="137" t="s">
        <v>1197</v>
      </c>
      <c r="J41" s="141">
        <v>3</v>
      </c>
      <c r="K41" s="136">
        <f t="shared" si="0"/>
        <v>2400</v>
      </c>
    </row>
    <row r="42" spans="1:11" x14ac:dyDescent="0.25">
      <c r="A42" s="131">
        <v>3265</v>
      </c>
      <c r="B42" s="131">
        <v>49</v>
      </c>
      <c r="C42" s="132" t="s">
        <v>2350</v>
      </c>
      <c r="D42" s="171">
        <v>2</v>
      </c>
      <c r="E42" s="133">
        <v>8</v>
      </c>
      <c r="F42" s="139" t="s">
        <v>2366</v>
      </c>
      <c r="G42" s="141" t="s">
        <v>22</v>
      </c>
      <c r="H42" s="232">
        <v>10</v>
      </c>
      <c r="I42" s="137" t="s">
        <v>1212</v>
      </c>
      <c r="J42" s="141">
        <v>20</v>
      </c>
      <c r="K42" s="136">
        <f t="shared" si="0"/>
        <v>200</v>
      </c>
    </row>
    <row r="43" spans="1:11" x14ac:dyDescent="0.25">
      <c r="A43" s="131">
        <v>186</v>
      </c>
      <c r="B43" s="131">
        <v>45</v>
      </c>
      <c r="C43" s="132" t="s">
        <v>1219</v>
      </c>
      <c r="D43" s="131">
        <v>3</v>
      </c>
      <c r="E43" s="133">
        <v>3</v>
      </c>
      <c r="F43" s="144" t="s">
        <v>2721</v>
      </c>
      <c r="G43" s="147" t="s">
        <v>8</v>
      </c>
      <c r="H43" s="241">
        <v>1.2</v>
      </c>
      <c r="I43" s="137" t="s">
        <v>1212</v>
      </c>
      <c r="J43" s="147">
        <v>528</v>
      </c>
      <c r="K43" s="136">
        <f t="shared" si="0"/>
        <v>633.6</v>
      </c>
    </row>
    <row r="44" spans="1:11" x14ac:dyDescent="0.25">
      <c r="A44" s="131">
        <v>2631</v>
      </c>
      <c r="B44" s="131">
        <v>63</v>
      </c>
      <c r="C44" s="132" t="s">
        <v>2055</v>
      </c>
      <c r="D44" s="171">
        <v>4</v>
      </c>
      <c r="E44" s="133">
        <v>58</v>
      </c>
      <c r="F44" s="150" t="s">
        <v>2115</v>
      </c>
      <c r="G44" s="141" t="s">
        <v>2028</v>
      </c>
      <c r="H44" s="232">
        <v>29</v>
      </c>
      <c r="I44" s="137" t="s">
        <v>2113</v>
      </c>
      <c r="J44" s="141">
        <v>3</v>
      </c>
      <c r="K44" s="172">
        <f t="shared" si="0"/>
        <v>87</v>
      </c>
    </row>
    <row r="45" spans="1:11" x14ac:dyDescent="0.25">
      <c r="A45" s="131">
        <v>2490</v>
      </c>
      <c r="B45" s="131">
        <v>5</v>
      </c>
      <c r="C45" s="132" t="s">
        <v>1997</v>
      </c>
      <c r="D45" s="171">
        <v>6</v>
      </c>
      <c r="E45" s="196">
        <v>4</v>
      </c>
      <c r="F45" s="197" t="s">
        <v>2024</v>
      </c>
      <c r="G45" s="198" t="s">
        <v>1209</v>
      </c>
      <c r="H45" s="242">
        <v>20</v>
      </c>
      <c r="I45" s="137" t="s">
        <v>1200</v>
      </c>
      <c r="J45" s="198">
        <v>5</v>
      </c>
      <c r="K45" s="136">
        <f t="shared" si="0"/>
        <v>100</v>
      </c>
    </row>
    <row r="46" spans="1:11" x14ac:dyDescent="0.25">
      <c r="A46" s="131">
        <v>2235</v>
      </c>
      <c r="B46" s="131">
        <v>3</v>
      </c>
      <c r="C46" s="132" t="s">
        <v>1829</v>
      </c>
      <c r="D46" s="171">
        <v>13</v>
      </c>
      <c r="E46" s="133">
        <v>3</v>
      </c>
      <c r="F46" s="139" t="s">
        <v>2722</v>
      </c>
      <c r="G46" s="163" t="s">
        <v>1859</v>
      </c>
      <c r="H46" s="232">
        <v>4</v>
      </c>
      <c r="I46" s="137" t="s">
        <v>1200</v>
      </c>
      <c r="J46" s="141">
        <v>40</v>
      </c>
      <c r="K46" s="172">
        <f t="shared" si="0"/>
        <v>160</v>
      </c>
    </row>
    <row r="47" spans="1:11" x14ac:dyDescent="0.25">
      <c r="A47" s="131">
        <v>2979</v>
      </c>
      <c r="B47" s="131">
        <v>2</v>
      </c>
      <c r="C47" s="132" t="s">
        <v>2271</v>
      </c>
      <c r="D47" s="171">
        <v>13</v>
      </c>
      <c r="E47" s="133">
        <v>3</v>
      </c>
      <c r="F47" s="154" t="s">
        <v>2280</v>
      </c>
      <c r="G47" s="141" t="s">
        <v>22</v>
      </c>
      <c r="H47" s="232">
        <v>120</v>
      </c>
      <c r="I47" s="137" t="s">
        <v>1200</v>
      </c>
      <c r="J47" s="141">
        <v>100</v>
      </c>
      <c r="K47" s="172">
        <f t="shared" si="0"/>
        <v>12000</v>
      </c>
    </row>
    <row r="48" spans="1:11" x14ac:dyDescent="0.25">
      <c r="A48" s="131">
        <v>2495</v>
      </c>
      <c r="B48" s="131">
        <v>5</v>
      </c>
      <c r="C48" s="132" t="s">
        <v>1997</v>
      </c>
      <c r="D48" s="171">
        <v>6</v>
      </c>
      <c r="E48" s="196">
        <v>9</v>
      </c>
      <c r="F48" s="201" t="s">
        <v>2027</v>
      </c>
      <c r="G48" s="198" t="s">
        <v>2028</v>
      </c>
      <c r="H48" s="242">
        <v>25</v>
      </c>
      <c r="I48" s="137" t="s">
        <v>1200</v>
      </c>
      <c r="J48" s="198">
        <v>5</v>
      </c>
      <c r="K48" s="172">
        <f t="shared" si="0"/>
        <v>125</v>
      </c>
    </row>
    <row r="49" spans="1:11" x14ac:dyDescent="0.25">
      <c r="A49" s="131">
        <v>2452</v>
      </c>
      <c r="B49" s="131">
        <v>5</v>
      </c>
      <c r="C49" s="132" t="s">
        <v>1997</v>
      </c>
      <c r="D49" s="171">
        <v>4</v>
      </c>
      <c r="E49" s="196">
        <v>13</v>
      </c>
      <c r="F49" s="197" t="s">
        <v>2723</v>
      </c>
      <c r="G49" s="198" t="s">
        <v>8</v>
      </c>
      <c r="H49" s="233">
        <v>8</v>
      </c>
      <c r="I49" s="137" t="s">
        <v>1851</v>
      </c>
      <c r="J49" s="198">
        <v>3</v>
      </c>
      <c r="K49" s="136">
        <f t="shared" si="0"/>
        <v>24</v>
      </c>
    </row>
    <row r="50" spans="1:11" x14ac:dyDescent="0.25">
      <c r="A50" s="131">
        <v>2658</v>
      </c>
      <c r="B50" s="131">
        <v>63</v>
      </c>
      <c r="C50" s="132" t="s">
        <v>2055</v>
      </c>
      <c r="D50" s="171">
        <v>4</v>
      </c>
      <c r="E50" s="133">
        <v>92</v>
      </c>
      <c r="F50" s="139" t="s">
        <v>2724</v>
      </c>
      <c r="G50" s="141" t="s">
        <v>2028</v>
      </c>
      <c r="H50" s="232">
        <v>8</v>
      </c>
      <c r="I50" s="137" t="s">
        <v>2113</v>
      </c>
      <c r="J50" s="141">
        <v>3</v>
      </c>
      <c r="K50" s="172">
        <f t="shared" si="0"/>
        <v>24</v>
      </c>
    </row>
    <row r="51" spans="1:11" x14ac:dyDescent="0.25">
      <c r="A51" s="131">
        <v>2629</v>
      </c>
      <c r="B51" s="131">
        <v>63</v>
      </c>
      <c r="C51" s="132" t="s">
        <v>2055</v>
      </c>
      <c r="D51" s="171">
        <v>4</v>
      </c>
      <c r="E51" s="133">
        <v>56</v>
      </c>
      <c r="F51" s="150" t="s">
        <v>2112</v>
      </c>
      <c r="G51" s="141" t="s">
        <v>2028</v>
      </c>
      <c r="H51" s="232">
        <v>50</v>
      </c>
      <c r="I51" s="137" t="s">
        <v>2113</v>
      </c>
      <c r="J51" s="141">
        <v>3</v>
      </c>
      <c r="K51" s="136">
        <f t="shared" si="0"/>
        <v>150</v>
      </c>
    </row>
    <row r="52" spans="1:11" x14ac:dyDescent="0.25">
      <c r="A52" s="131">
        <v>3408</v>
      </c>
      <c r="B52" s="131">
        <v>49</v>
      </c>
      <c r="C52" s="132" t="s">
        <v>2397</v>
      </c>
      <c r="D52" s="131">
        <v>8</v>
      </c>
      <c r="E52" s="133">
        <v>15</v>
      </c>
      <c r="F52" s="139" t="s">
        <v>2391</v>
      </c>
      <c r="G52" s="141" t="s">
        <v>1209</v>
      </c>
      <c r="H52" s="232">
        <v>2.8</v>
      </c>
      <c r="I52" s="137" t="s">
        <v>1200</v>
      </c>
      <c r="J52" s="141">
        <v>1</v>
      </c>
      <c r="K52" s="136">
        <f t="shared" si="0"/>
        <v>2.8</v>
      </c>
    </row>
    <row r="53" spans="1:11" x14ac:dyDescent="0.25">
      <c r="A53" s="131">
        <v>2494</v>
      </c>
      <c r="B53" s="131">
        <v>5</v>
      </c>
      <c r="C53" s="132" t="s">
        <v>1997</v>
      </c>
      <c r="D53" s="171">
        <v>6</v>
      </c>
      <c r="E53" s="196">
        <v>8</v>
      </c>
      <c r="F53" s="201" t="s">
        <v>2026</v>
      </c>
      <c r="G53" s="198" t="s">
        <v>1859</v>
      </c>
      <c r="H53" s="242">
        <v>30</v>
      </c>
      <c r="I53" s="137" t="s">
        <v>1200</v>
      </c>
      <c r="J53" s="198">
        <v>5</v>
      </c>
      <c r="K53" s="136">
        <f t="shared" si="0"/>
        <v>150</v>
      </c>
    </row>
    <row r="54" spans="1:11" x14ac:dyDescent="0.25">
      <c r="A54" s="131">
        <v>799</v>
      </c>
      <c r="B54" s="131">
        <v>34</v>
      </c>
      <c r="C54" s="132" t="s">
        <v>1531</v>
      </c>
      <c r="D54" s="171">
        <v>10</v>
      </c>
      <c r="E54" s="133">
        <v>2</v>
      </c>
      <c r="F54" s="173" t="s">
        <v>1552</v>
      </c>
      <c r="G54" s="163" t="s">
        <v>21</v>
      </c>
      <c r="H54" s="239">
        <v>10</v>
      </c>
      <c r="I54" s="137" t="s">
        <v>1200</v>
      </c>
      <c r="J54" s="163">
        <v>1</v>
      </c>
      <c r="K54" s="136">
        <f t="shared" si="0"/>
        <v>10</v>
      </c>
    </row>
    <row r="55" spans="1:11" ht="26.25" x14ac:dyDescent="0.25">
      <c r="A55" s="131">
        <v>627</v>
      </c>
      <c r="B55" s="131">
        <v>33</v>
      </c>
      <c r="C55" s="132" t="s">
        <v>1440</v>
      </c>
      <c r="D55" s="131">
        <v>1</v>
      </c>
      <c r="E55" s="133">
        <v>7</v>
      </c>
      <c r="F55" s="167" t="s">
        <v>1446</v>
      </c>
      <c r="G55" s="166" t="s">
        <v>8</v>
      </c>
      <c r="H55" s="238">
        <v>160</v>
      </c>
      <c r="I55" s="137" t="s">
        <v>1200</v>
      </c>
      <c r="J55" s="166">
        <v>2</v>
      </c>
      <c r="K55" s="136">
        <f t="shared" si="0"/>
        <v>320</v>
      </c>
    </row>
    <row r="56" spans="1:11" x14ac:dyDescent="0.25">
      <c r="A56" s="131">
        <v>624</v>
      </c>
      <c r="B56" s="131">
        <v>33</v>
      </c>
      <c r="C56" s="132" t="s">
        <v>1440</v>
      </c>
      <c r="D56" s="131">
        <v>1</v>
      </c>
      <c r="E56" s="133">
        <v>4</v>
      </c>
      <c r="F56" s="157" t="s">
        <v>1444</v>
      </c>
      <c r="G56" s="166" t="s">
        <v>24</v>
      </c>
      <c r="H56" s="238">
        <v>90</v>
      </c>
      <c r="I56" s="137" t="s">
        <v>1200</v>
      </c>
      <c r="J56" s="166">
        <v>2</v>
      </c>
      <c r="K56" s="136">
        <f t="shared" si="0"/>
        <v>180</v>
      </c>
    </row>
    <row r="57" spans="1:11" x14ac:dyDescent="0.25">
      <c r="A57" s="131">
        <v>3475</v>
      </c>
      <c r="B57" s="131">
        <v>48</v>
      </c>
      <c r="C57" s="132" t="s">
        <v>2417</v>
      </c>
      <c r="D57" s="131">
        <v>2</v>
      </c>
      <c r="E57" s="135">
        <v>16</v>
      </c>
      <c r="F57" s="139" t="s">
        <v>2442</v>
      </c>
      <c r="G57" s="141" t="s">
        <v>8</v>
      </c>
      <c r="H57" s="232">
        <v>8</v>
      </c>
      <c r="I57" s="137" t="s">
        <v>1200</v>
      </c>
      <c r="J57" s="141">
        <v>9</v>
      </c>
      <c r="K57" s="136">
        <f t="shared" si="0"/>
        <v>72</v>
      </c>
    </row>
    <row r="58" spans="1:11" x14ac:dyDescent="0.25">
      <c r="A58" s="131">
        <v>2509</v>
      </c>
      <c r="B58" s="131">
        <v>5</v>
      </c>
      <c r="C58" s="132" t="s">
        <v>1997</v>
      </c>
      <c r="D58" s="171">
        <v>6</v>
      </c>
      <c r="E58" s="196">
        <v>23</v>
      </c>
      <c r="F58" s="201" t="s">
        <v>2042</v>
      </c>
      <c r="G58" s="198" t="s">
        <v>1859</v>
      </c>
      <c r="H58" s="242">
        <v>7</v>
      </c>
      <c r="I58" s="137" t="s">
        <v>1200</v>
      </c>
      <c r="J58" s="198">
        <f>2*7200</f>
        <v>14400</v>
      </c>
      <c r="K58" s="172">
        <f t="shared" si="0"/>
        <v>100800</v>
      </c>
    </row>
    <row r="59" spans="1:11" x14ac:dyDescent="0.25">
      <c r="A59" s="131">
        <v>2935</v>
      </c>
      <c r="B59" s="131">
        <v>1</v>
      </c>
      <c r="C59" s="132" t="s">
        <v>2242</v>
      </c>
      <c r="D59" s="171">
        <v>3</v>
      </c>
      <c r="E59" s="133">
        <v>2</v>
      </c>
      <c r="F59" s="139" t="s">
        <v>2245</v>
      </c>
      <c r="G59" s="141" t="s">
        <v>8</v>
      </c>
      <c r="H59" s="232">
        <v>15</v>
      </c>
      <c r="I59" s="137" t="s">
        <v>1178</v>
      </c>
      <c r="J59" s="141">
        <v>1200</v>
      </c>
      <c r="K59" s="172">
        <f t="shared" si="0"/>
        <v>18000</v>
      </c>
    </row>
    <row r="60" spans="1:11" x14ac:dyDescent="0.25">
      <c r="A60" s="131">
        <v>2344</v>
      </c>
      <c r="B60" s="131">
        <v>60</v>
      </c>
      <c r="C60" s="132" t="s">
        <v>1862</v>
      </c>
      <c r="D60" s="171">
        <v>7</v>
      </c>
      <c r="E60" s="133">
        <v>1</v>
      </c>
      <c r="F60" s="139" t="s">
        <v>2725</v>
      </c>
      <c r="G60" s="163" t="s">
        <v>1718</v>
      </c>
      <c r="H60" s="232">
        <v>35</v>
      </c>
      <c r="I60" s="137" t="s">
        <v>1200</v>
      </c>
      <c r="J60" s="141">
        <v>10</v>
      </c>
      <c r="K60" s="136">
        <f t="shared" si="0"/>
        <v>350</v>
      </c>
    </row>
    <row r="61" spans="1:11" x14ac:dyDescent="0.25">
      <c r="A61" s="131">
        <v>3485</v>
      </c>
      <c r="B61" s="131">
        <v>48</v>
      </c>
      <c r="C61" s="132" t="s">
        <v>2417</v>
      </c>
      <c r="D61" s="131">
        <v>5</v>
      </c>
      <c r="E61" s="133">
        <v>2</v>
      </c>
      <c r="F61" s="154" t="s">
        <v>2364</v>
      </c>
      <c r="G61" s="141" t="s">
        <v>8</v>
      </c>
      <c r="H61" s="232">
        <v>12</v>
      </c>
      <c r="I61" s="137" t="s">
        <v>1178</v>
      </c>
      <c r="J61" s="141">
        <v>300</v>
      </c>
      <c r="K61" s="172">
        <f t="shared" si="0"/>
        <v>3600</v>
      </c>
    </row>
    <row r="62" spans="1:11" x14ac:dyDescent="0.25">
      <c r="A62" s="131">
        <v>4115</v>
      </c>
      <c r="B62" s="131">
        <v>50</v>
      </c>
      <c r="C62" s="132" t="s">
        <v>2594</v>
      </c>
      <c r="D62" s="131">
        <v>1</v>
      </c>
      <c r="E62" s="133">
        <v>10</v>
      </c>
      <c r="F62" s="139" t="s">
        <v>2600</v>
      </c>
      <c r="G62" s="141" t="s">
        <v>8</v>
      </c>
      <c r="H62" s="232">
        <v>150</v>
      </c>
      <c r="I62" s="137" t="s">
        <v>1178</v>
      </c>
      <c r="J62" s="141">
        <v>1</v>
      </c>
      <c r="K62" s="136">
        <f t="shared" si="0"/>
        <v>150</v>
      </c>
    </row>
    <row r="63" spans="1:11" x14ac:dyDescent="0.25">
      <c r="A63" s="131">
        <v>4136</v>
      </c>
      <c r="B63" s="131">
        <v>50</v>
      </c>
      <c r="C63" s="132" t="s">
        <v>2594</v>
      </c>
      <c r="D63" s="131">
        <v>2</v>
      </c>
      <c r="E63" s="133">
        <v>3</v>
      </c>
      <c r="F63" s="139" t="s">
        <v>2615</v>
      </c>
      <c r="G63" s="141" t="s">
        <v>8</v>
      </c>
      <c r="H63" s="232">
        <v>380</v>
      </c>
      <c r="I63" s="137" t="s">
        <v>1178</v>
      </c>
      <c r="J63" s="141">
        <v>20</v>
      </c>
      <c r="K63" s="136">
        <f t="shared" si="0"/>
        <v>7600</v>
      </c>
    </row>
    <row r="64" spans="1:11" x14ac:dyDescent="0.25">
      <c r="A64" s="131">
        <v>4120</v>
      </c>
      <c r="B64" s="131">
        <v>50</v>
      </c>
      <c r="C64" s="132" t="s">
        <v>2594</v>
      </c>
      <c r="D64" s="131">
        <v>1</v>
      </c>
      <c r="E64" s="133">
        <v>15</v>
      </c>
      <c r="F64" s="139" t="s">
        <v>2604</v>
      </c>
      <c r="G64" s="141" t="s">
        <v>8</v>
      </c>
      <c r="H64" s="232">
        <v>350</v>
      </c>
      <c r="I64" s="137" t="s">
        <v>1178</v>
      </c>
      <c r="J64" s="141">
        <v>1</v>
      </c>
      <c r="K64" s="136">
        <f t="shared" si="0"/>
        <v>350</v>
      </c>
    </row>
    <row r="65" spans="1:11" x14ac:dyDescent="0.25">
      <c r="A65" s="131">
        <v>4064</v>
      </c>
      <c r="B65" s="131">
        <v>49</v>
      </c>
      <c r="C65" s="132" t="s">
        <v>2588</v>
      </c>
      <c r="D65" s="131">
        <v>4</v>
      </c>
      <c r="E65" s="133">
        <v>1</v>
      </c>
      <c r="F65" s="154" t="s">
        <v>2589</v>
      </c>
      <c r="G65" s="141" t="s">
        <v>9</v>
      </c>
      <c r="H65" s="232">
        <v>500</v>
      </c>
      <c r="I65" s="137" t="s">
        <v>1178</v>
      </c>
      <c r="J65" s="141">
        <v>1</v>
      </c>
      <c r="K65" s="136">
        <f t="shared" si="0"/>
        <v>500</v>
      </c>
    </row>
    <row r="66" spans="1:11" x14ac:dyDescent="0.25">
      <c r="A66" s="131">
        <v>4118</v>
      </c>
      <c r="B66" s="131">
        <v>50</v>
      </c>
      <c r="C66" s="132" t="s">
        <v>2594</v>
      </c>
      <c r="D66" s="131">
        <v>1</v>
      </c>
      <c r="E66" s="133">
        <v>13</v>
      </c>
      <c r="F66" s="139" t="s">
        <v>2602</v>
      </c>
      <c r="G66" s="141" t="s">
        <v>9</v>
      </c>
      <c r="H66" s="232">
        <v>800</v>
      </c>
      <c r="I66" s="137" t="s">
        <v>1178</v>
      </c>
      <c r="J66" s="141">
        <v>1</v>
      </c>
      <c r="K66" s="136">
        <f t="shared" si="0"/>
        <v>800</v>
      </c>
    </row>
    <row r="67" spans="1:11" x14ac:dyDescent="0.25">
      <c r="A67" s="131">
        <v>3772</v>
      </c>
      <c r="B67" s="131">
        <v>53</v>
      </c>
      <c r="C67" s="132" t="s">
        <v>2500</v>
      </c>
      <c r="D67" s="131">
        <v>3</v>
      </c>
      <c r="E67" s="133">
        <v>1</v>
      </c>
      <c r="F67" s="139" t="s">
        <v>2506</v>
      </c>
      <c r="G67" s="141" t="s">
        <v>9</v>
      </c>
      <c r="H67" s="232">
        <v>1500</v>
      </c>
      <c r="I67" s="137" t="s">
        <v>1178</v>
      </c>
      <c r="J67" s="141">
        <v>1</v>
      </c>
      <c r="K67" s="136">
        <f t="shared" si="0"/>
        <v>1500</v>
      </c>
    </row>
    <row r="68" spans="1:11" x14ac:dyDescent="0.25">
      <c r="A68" s="131">
        <v>4121</v>
      </c>
      <c r="B68" s="131">
        <v>50</v>
      </c>
      <c r="C68" s="132" t="s">
        <v>2594</v>
      </c>
      <c r="D68" s="131">
        <v>1</v>
      </c>
      <c r="E68" s="133">
        <v>16</v>
      </c>
      <c r="F68" s="139" t="s">
        <v>2605</v>
      </c>
      <c r="G68" s="147" t="s">
        <v>9</v>
      </c>
      <c r="H68" s="232">
        <v>150</v>
      </c>
      <c r="I68" s="137" t="s">
        <v>1178</v>
      </c>
      <c r="J68" s="141">
        <v>1</v>
      </c>
      <c r="K68" s="136">
        <f t="shared" si="0"/>
        <v>150</v>
      </c>
    </row>
    <row r="69" spans="1:11" x14ac:dyDescent="0.25">
      <c r="A69" s="131">
        <v>4117</v>
      </c>
      <c r="B69" s="131">
        <v>50</v>
      </c>
      <c r="C69" s="132" t="s">
        <v>2594</v>
      </c>
      <c r="D69" s="131">
        <v>1</v>
      </c>
      <c r="E69" s="133">
        <v>12</v>
      </c>
      <c r="F69" s="139" t="s">
        <v>2601</v>
      </c>
      <c r="G69" s="141" t="s">
        <v>8</v>
      </c>
      <c r="H69" s="232">
        <v>15</v>
      </c>
      <c r="I69" s="137" t="s">
        <v>1178</v>
      </c>
      <c r="J69" s="141">
        <v>7</v>
      </c>
      <c r="K69" s="136">
        <f t="shared" ref="K69:K132" si="1">J69*H69</f>
        <v>105</v>
      </c>
    </row>
    <row r="70" spans="1:11" x14ac:dyDescent="0.25">
      <c r="A70" s="131">
        <v>3247</v>
      </c>
      <c r="B70" s="131">
        <v>49</v>
      </c>
      <c r="C70" s="132" t="s">
        <v>2350</v>
      </c>
      <c r="D70" s="171">
        <v>1</v>
      </c>
      <c r="E70" s="133">
        <v>6</v>
      </c>
      <c r="F70" s="139" t="s">
        <v>2354</v>
      </c>
      <c r="G70" s="141" t="s">
        <v>8</v>
      </c>
      <c r="H70" s="232">
        <v>1.5</v>
      </c>
      <c r="I70" s="137" t="s">
        <v>1178</v>
      </c>
      <c r="J70" s="141">
        <v>3000</v>
      </c>
      <c r="K70" s="136">
        <f t="shared" si="1"/>
        <v>4500</v>
      </c>
    </row>
    <row r="71" spans="1:11" x14ac:dyDescent="0.25">
      <c r="A71" s="131">
        <v>4116</v>
      </c>
      <c r="B71" s="131">
        <v>50</v>
      </c>
      <c r="C71" s="132" t="s">
        <v>2594</v>
      </c>
      <c r="D71" s="131">
        <v>1</v>
      </c>
      <c r="E71" s="133">
        <v>11</v>
      </c>
      <c r="F71" s="139" t="s">
        <v>2507</v>
      </c>
      <c r="G71" s="141" t="s">
        <v>8</v>
      </c>
      <c r="H71" s="232">
        <v>2.5</v>
      </c>
      <c r="I71" s="137" t="s">
        <v>1178</v>
      </c>
      <c r="J71" s="141">
        <v>400</v>
      </c>
      <c r="K71" s="136">
        <f t="shared" si="1"/>
        <v>1000</v>
      </c>
    </row>
    <row r="72" spans="1:11" x14ac:dyDescent="0.25">
      <c r="A72" s="131">
        <v>3783</v>
      </c>
      <c r="B72" s="131">
        <v>53</v>
      </c>
      <c r="C72" s="132" t="s">
        <v>2500</v>
      </c>
      <c r="D72" s="131">
        <v>4</v>
      </c>
      <c r="E72" s="133">
        <v>2</v>
      </c>
      <c r="F72" s="154" t="s">
        <v>2726</v>
      </c>
      <c r="G72" s="141" t="s">
        <v>9</v>
      </c>
      <c r="H72" s="232">
        <v>500</v>
      </c>
      <c r="I72" s="137" t="s">
        <v>1178</v>
      </c>
      <c r="J72" s="141">
        <v>1</v>
      </c>
      <c r="K72" s="136">
        <f t="shared" si="1"/>
        <v>500</v>
      </c>
    </row>
    <row r="73" spans="1:11" x14ac:dyDescent="0.25">
      <c r="A73" s="131">
        <v>355</v>
      </c>
      <c r="B73" s="131">
        <v>32</v>
      </c>
      <c r="C73" s="132" t="s">
        <v>1309</v>
      </c>
      <c r="D73" s="131">
        <v>2</v>
      </c>
      <c r="E73" s="133">
        <v>4</v>
      </c>
      <c r="F73" s="139" t="s">
        <v>1315</v>
      </c>
      <c r="G73" s="141" t="s">
        <v>9</v>
      </c>
      <c r="H73" s="232">
        <v>3000</v>
      </c>
      <c r="I73" s="137" t="s">
        <v>1236</v>
      </c>
      <c r="J73" s="141">
        <v>1</v>
      </c>
      <c r="K73" s="136">
        <f t="shared" si="1"/>
        <v>3000</v>
      </c>
    </row>
    <row r="74" spans="1:11" x14ac:dyDescent="0.25">
      <c r="A74" s="131">
        <v>376</v>
      </c>
      <c r="B74" s="131">
        <v>32</v>
      </c>
      <c r="C74" s="132" t="s">
        <v>1309</v>
      </c>
      <c r="D74" s="131">
        <v>6</v>
      </c>
      <c r="E74" s="133">
        <v>5</v>
      </c>
      <c r="F74" s="139" t="s">
        <v>1315</v>
      </c>
      <c r="G74" s="141" t="s">
        <v>9</v>
      </c>
      <c r="H74" s="237">
        <v>2000</v>
      </c>
      <c r="I74" s="137" t="s">
        <v>1236</v>
      </c>
      <c r="J74" s="141">
        <v>1</v>
      </c>
      <c r="K74" s="136">
        <f t="shared" si="1"/>
        <v>2000</v>
      </c>
    </row>
    <row r="75" spans="1:11" x14ac:dyDescent="0.25">
      <c r="A75" s="131">
        <v>3530</v>
      </c>
      <c r="B75" s="131">
        <v>23</v>
      </c>
      <c r="C75" s="132" t="s">
        <v>2451</v>
      </c>
      <c r="D75" s="131">
        <v>1</v>
      </c>
      <c r="E75" s="133">
        <v>1</v>
      </c>
      <c r="F75" s="139" t="s">
        <v>2452</v>
      </c>
      <c r="G75" s="141" t="s">
        <v>9</v>
      </c>
      <c r="H75" s="232">
        <v>500</v>
      </c>
      <c r="I75" s="137" t="s">
        <v>1178</v>
      </c>
      <c r="J75" s="141">
        <v>2</v>
      </c>
      <c r="K75" s="172">
        <f t="shared" si="1"/>
        <v>1000</v>
      </c>
    </row>
    <row r="76" spans="1:11" x14ac:dyDescent="0.25">
      <c r="A76" s="131">
        <v>2581</v>
      </c>
      <c r="B76" s="131">
        <v>63</v>
      </c>
      <c r="C76" s="132" t="s">
        <v>2055</v>
      </c>
      <c r="D76" s="171">
        <v>4</v>
      </c>
      <c r="E76" s="133">
        <v>5</v>
      </c>
      <c r="F76" s="139" t="s">
        <v>2065</v>
      </c>
      <c r="G76" s="141" t="s">
        <v>1836</v>
      </c>
      <c r="H76" s="232">
        <v>18</v>
      </c>
      <c r="I76" s="137" t="s">
        <v>1851</v>
      </c>
      <c r="J76" s="141">
        <v>70</v>
      </c>
      <c r="K76" s="136">
        <f t="shared" si="1"/>
        <v>1260</v>
      </c>
    </row>
    <row r="77" spans="1:11" x14ac:dyDescent="0.25">
      <c r="A77" s="131">
        <v>4306</v>
      </c>
      <c r="B77" s="131">
        <v>56</v>
      </c>
      <c r="C77" s="132" t="s">
        <v>2648</v>
      </c>
      <c r="D77" s="131">
        <v>11</v>
      </c>
      <c r="E77" s="133">
        <v>35</v>
      </c>
      <c r="F77" s="139" t="s">
        <v>2065</v>
      </c>
      <c r="G77" s="175" t="s">
        <v>1223</v>
      </c>
      <c r="H77" s="232">
        <v>9</v>
      </c>
      <c r="I77" s="137" t="s">
        <v>1851</v>
      </c>
      <c r="J77" s="141">
        <v>6</v>
      </c>
      <c r="K77" s="136">
        <f t="shared" si="1"/>
        <v>54</v>
      </c>
    </row>
    <row r="78" spans="1:11" x14ac:dyDescent="0.25">
      <c r="A78" s="131">
        <v>4238</v>
      </c>
      <c r="B78" s="131">
        <v>56</v>
      </c>
      <c r="C78" s="132" t="s">
        <v>2638</v>
      </c>
      <c r="D78" s="131">
        <v>2</v>
      </c>
      <c r="E78" s="133">
        <v>22</v>
      </c>
      <c r="F78" s="139" t="s">
        <v>2472</v>
      </c>
      <c r="G78" s="141" t="s">
        <v>8</v>
      </c>
      <c r="H78" s="232">
        <v>10</v>
      </c>
      <c r="I78" s="137" t="s">
        <v>1851</v>
      </c>
      <c r="J78" s="141">
        <v>12</v>
      </c>
      <c r="K78" s="136">
        <f t="shared" si="1"/>
        <v>120</v>
      </c>
    </row>
    <row r="79" spans="1:11" x14ac:dyDescent="0.25">
      <c r="A79" s="131">
        <v>231</v>
      </c>
      <c r="B79" s="131">
        <v>45</v>
      </c>
      <c r="C79" s="132" t="s">
        <v>1219</v>
      </c>
      <c r="D79" s="131">
        <v>9</v>
      </c>
      <c r="E79" s="141">
        <v>21</v>
      </c>
      <c r="F79" s="139" t="s">
        <v>1250</v>
      </c>
      <c r="G79" s="141" t="s">
        <v>8</v>
      </c>
      <c r="H79" s="246">
        <v>7.5</v>
      </c>
      <c r="I79" s="137" t="s">
        <v>1200</v>
      </c>
      <c r="J79" s="141">
        <v>2</v>
      </c>
      <c r="K79" s="136">
        <f t="shared" si="1"/>
        <v>15</v>
      </c>
    </row>
    <row r="80" spans="1:11" x14ac:dyDescent="0.25">
      <c r="A80" s="131">
        <v>2966</v>
      </c>
      <c r="B80" s="131">
        <v>1</v>
      </c>
      <c r="C80" s="132" t="s">
        <v>2242</v>
      </c>
      <c r="D80" s="171">
        <v>8</v>
      </c>
      <c r="E80" s="133">
        <v>2</v>
      </c>
      <c r="F80" s="139" t="s">
        <v>2269</v>
      </c>
      <c r="G80" s="141" t="s">
        <v>22</v>
      </c>
      <c r="H80" s="232">
        <v>330</v>
      </c>
      <c r="I80" s="137" t="s">
        <v>2268</v>
      </c>
      <c r="J80" s="141">
        <v>1</v>
      </c>
      <c r="K80" s="172">
        <f t="shared" si="1"/>
        <v>330</v>
      </c>
    </row>
    <row r="81" spans="1:11" x14ac:dyDescent="0.25">
      <c r="A81" s="131">
        <v>2831</v>
      </c>
      <c r="B81" s="131">
        <v>67</v>
      </c>
      <c r="C81" s="132" t="s">
        <v>2195</v>
      </c>
      <c r="D81" s="171">
        <v>3</v>
      </c>
      <c r="E81" s="133">
        <v>1</v>
      </c>
      <c r="F81" s="139" t="s">
        <v>2199</v>
      </c>
      <c r="G81" s="141" t="s">
        <v>2200</v>
      </c>
      <c r="H81" s="232">
        <v>400</v>
      </c>
      <c r="I81" s="137" t="s">
        <v>1196</v>
      </c>
      <c r="J81" s="147">
        <v>3</v>
      </c>
      <c r="K81" s="136">
        <f t="shared" si="1"/>
        <v>1200</v>
      </c>
    </row>
    <row r="82" spans="1:11" x14ac:dyDescent="0.25">
      <c r="A82" s="131">
        <v>14</v>
      </c>
      <c r="B82" s="131">
        <v>36</v>
      </c>
      <c r="C82" s="132" t="s">
        <v>1183</v>
      </c>
      <c r="D82" s="131">
        <v>2</v>
      </c>
      <c r="E82" s="133">
        <v>1</v>
      </c>
      <c r="F82" s="144" t="s">
        <v>1195</v>
      </c>
      <c r="G82" s="141" t="s">
        <v>8</v>
      </c>
      <c r="H82" s="232">
        <v>600</v>
      </c>
      <c r="I82" s="137" t="s">
        <v>1196</v>
      </c>
      <c r="J82" s="141">
        <v>3</v>
      </c>
      <c r="K82" s="136">
        <f t="shared" si="1"/>
        <v>1800</v>
      </c>
    </row>
    <row r="83" spans="1:11" x14ac:dyDescent="0.25">
      <c r="A83" s="131">
        <v>199</v>
      </c>
      <c r="B83" s="131">
        <v>45</v>
      </c>
      <c r="C83" s="132" t="s">
        <v>1219</v>
      </c>
      <c r="D83" s="131">
        <v>4</v>
      </c>
      <c r="E83" s="133">
        <v>4</v>
      </c>
      <c r="F83" s="144" t="s">
        <v>1239</v>
      </c>
      <c r="G83" s="147" t="s">
        <v>9</v>
      </c>
      <c r="H83" s="241">
        <v>600</v>
      </c>
      <c r="I83" s="137" t="s">
        <v>1178</v>
      </c>
      <c r="J83" s="147">
        <v>4</v>
      </c>
      <c r="K83" s="136">
        <f t="shared" si="1"/>
        <v>2400</v>
      </c>
    </row>
    <row r="84" spans="1:11" x14ac:dyDescent="0.25">
      <c r="A84" s="131">
        <v>3350</v>
      </c>
      <c r="B84" s="131">
        <v>49</v>
      </c>
      <c r="C84" s="132" t="s">
        <v>2397</v>
      </c>
      <c r="D84" s="171">
        <v>1</v>
      </c>
      <c r="E84" s="133">
        <v>8</v>
      </c>
      <c r="F84" s="139" t="s">
        <v>2401</v>
      </c>
      <c r="G84" s="141" t="s">
        <v>9</v>
      </c>
      <c r="H84" s="237">
        <v>760</v>
      </c>
      <c r="I84" s="137" t="s">
        <v>1178</v>
      </c>
      <c r="J84" s="141">
        <v>1</v>
      </c>
      <c r="K84" s="172">
        <f t="shared" si="1"/>
        <v>760</v>
      </c>
    </row>
    <row r="85" spans="1:11" x14ac:dyDescent="0.25">
      <c r="A85" s="131">
        <v>361</v>
      </c>
      <c r="B85" s="131">
        <v>32</v>
      </c>
      <c r="C85" s="132" t="s">
        <v>1309</v>
      </c>
      <c r="D85" s="131">
        <v>4</v>
      </c>
      <c r="E85" s="133">
        <v>2</v>
      </c>
      <c r="F85" s="139" t="s">
        <v>1319</v>
      </c>
      <c r="G85" s="141" t="s">
        <v>9</v>
      </c>
      <c r="H85" s="237">
        <v>4500</v>
      </c>
      <c r="I85" s="137" t="s">
        <v>1178</v>
      </c>
      <c r="J85" s="141">
        <v>1</v>
      </c>
      <c r="K85" s="136">
        <f t="shared" si="1"/>
        <v>4500</v>
      </c>
    </row>
    <row r="86" spans="1:11" x14ac:dyDescent="0.25">
      <c r="A86" s="131">
        <v>367</v>
      </c>
      <c r="B86" s="131">
        <v>32</v>
      </c>
      <c r="C86" s="132" t="s">
        <v>1309</v>
      </c>
      <c r="D86" s="131">
        <v>5</v>
      </c>
      <c r="E86" s="133">
        <v>2</v>
      </c>
      <c r="F86" s="139" t="s">
        <v>1319</v>
      </c>
      <c r="G86" s="141" t="s">
        <v>9</v>
      </c>
      <c r="H86" s="232">
        <v>3500</v>
      </c>
      <c r="I86" s="137" t="s">
        <v>1178</v>
      </c>
      <c r="J86" s="141">
        <v>1</v>
      </c>
      <c r="K86" s="136">
        <f t="shared" si="1"/>
        <v>3500</v>
      </c>
    </row>
    <row r="87" spans="1:11" x14ac:dyDescent="0.25">
      <c r="A87" s="131">
        <v>3360</v>
      </c>
      <c r="B87" s="131">
        <v>49</v>
      </c>
      <c r="C87" s="132" t="s">
        <v>2397</v>
      </c>
      <c r="D87" s="131">
        <v>2</v>
      </c>
      <c r="E87" s="133">
        <v>5</v>
      </c>
      <c r="F87" s="139" t="s">
        <v>2405</v>
      </c>
      <c r="G87" s="141" t="s">
        <v>22</v>
      </c>
      <c r="H87" s="232">
        <v>140</v>
      </c>
      <c r="I87" s="137" t="s">
        <v>1178</v>
      </c>
      <c r="J87" s="141">
        <v>1</v>
      </c>
      <c r="K87" s="136">
        <f t="shared" si="1"/>
        <v>140</v>
      </c>
    </row>
    <row r="88" spans="1:11" x14ac:dyDescent="0.25">
      <c r="A88" s="131">
        <v>689</v>
      </c>
      <c r="B88" s="131">
        <v>33</v>
      </c>
      <c r="C88" s="132" t="s">
        <v>1440</v>
      </c>
      <c r="D88" s="131">
        <v>5</v>
      </c>
      <c r="E88" s="133">
        <v>1</v>
      </c>
      <c r="F88" s="139" t="s">
        <v>1504</v>
      </c>
      <c r="G88" s="141" t="s">
        <v>22</v>
      </c>
      <c r="H88" s="232">
        <v>89</v>
      </c>
      <c r="I88" s="137" t="s">
        <v>1200</v>
      </c>
      <c r="J88" s="141">
        <v>300</v>
      </c>
      <c r="K88" s="136">
        <f t="shared" si="1"/>
        <v>26700</v>
      </c>
    </row>
    <row r="89" spans="1:11" x14ac:dyDescent="0.25">
      <c r="A89" s="131">
        <v>306</v>
      </c>
      <c r="B89" s="131">
        <v>58</v>
      </c>
      <c r="C89" s="132" t="s">
        <v>1263</v>
      </c>
      <c r="D89" s="131">
        <v>8</v>
      </c>
      <c r="E89" s="133">
        <v>1</v>
      </c>
      <c r="F89" s="139" t="s">
        <v>1289</v>
      </c>
      <c r="G89" s="141" t="s">
        <v>8</v>
      </c>
      <c r="H89" s="232">
        <v>268</v>
      </c>
      <c r="I89" s="137" t="s">
        <v>1200</v>
      </c>
      <c r="J89" s="141">
        <v>142</v>
      </c>
      <c r="K89" s="136">
        <f t="shared" si="1"/>
        <v>38056</v>
      </c>
    </row>
    <row r="90" spans="1:11" x14ac:dyDescent="0.25">
      <c r="A90" s="131">
        <v>3818</v>
      </c>
      <c r="B90" s="131">
        <v>53</v>
      </c>
      <c r="C90" s="132" t="s">
        <v>2500</v>
      </c>
      <c r="D90" s="131">
        <v>8</v>
      </c>
      <c r="E90" s="133">
        <v>5</v>
      </c>
      <c r="F90" s="154" t="s">
        <v>2513</v>
      </c>
      <c r="G90" s="141" t="s">
        <v>9</v>
      </c>
      <c r="H90" s="232">
        <v>800</v>
      </c>
      <c r="I90" s="137" t="s">
        <v>1178</v>
      </c>
      <c r="J90" s="141">
        <v>1</v>
      </c>
      <c r="K90" s="136">
        <f t="shared" si="1"/>
        <v>800</v>
      </c>
    </row>
    <row r="91" spans="1:11" x14ac:dyDescent="0.25">
      <c r="A91" s="131">
        <v>11</v>
      </c>
      <c r="B91" s="131">
        <v>36</v>
      </c>
      <c r="C91" s="132" t="s">
        <v>1183</v>
      </c>
      <c r="D91" s="131">
        <v>1</v>
      </c>
      <c r="E91" s="133">
        <v>6</v>
      </c>
      <c r="F91" s="143" t="s">
        <v>1191</v>
      </c>
      <c r="G91" s="141" t="s">
        <v>1192</v>
      </c>
      <c r="H91" s="232">
        <v>8000</v>
      </c>
      <c r="I91" s="137" t="s">
        <v>1178</v>
      </c>
      <c r="J91" s="141">
        <v>7</v>
      </c>
      <c r="K91" s="136">
        <f t="shared" si="1"/>
        <v>56000</v>
      </c>
    </row>
    <row r="92" spans="1:11" x14ac:dyDescent="0.25">
      <c r="A92" s="131">
        <v>2249</v>
      </c>
      <c r="B92" s="131">
        <v>60</v>
      </c>
      <c r="C92" s="132" t="s">
        <v>1862</v>
      </c>
      <c r="D92" s="171">
        <v>3</v>
      </c>
      <c r="E92" s="133">
        <v>5</v>
      </c>
      <c r="F92" s="178" t="s">
        <v>1871</v>
      </c>
      <c r="G92" s="163" t="s">
        <v>8</v>
      </c>
      <c r="H92" s="232">
        <v>15</v>
      </c>
      <c r="I92" s="137" t="s">
        <v>1200</v>
      </c>
      <c r="J92" s="141">
        <v>10000</v>
      </c>
      <c r="K92" s="172">
        <f t="shared" si="1"/>
        <v>150000</v>
      </c>
    </row>
    <row r="93" spans="1:11" x14ac:dyDescent="0.25">
      <c r="A93" s="131">
        <v>143</v>
      </c>
      <c r="B93" s="131">
        <v>32</v>
      </c>
      <c r="C93" s="132" t="s">
        <v>1211</v>
      </c>
      <c r="D93" s="131">
        <v>8</v>
      </c>
      <c r="E93" s="133">
        <v>5</v>
      </c>
      <c r="F93" s="139" t="s">
        <v>1215</v>
      </c>
      <c r="G93" s="141" t="s">
        <v>8</v>
      </c>
      <c r="H93" s="232">
        <v>3.62</v>
      </c>
      <c r="I93" s="137" t="s">
        <v>1197</v>
      </c>
      <c r="J93" s="141">
        <v>40</v>
      </c>
      <c r="K93" s="136">
        <f t="shared" si="1"/>
        <v>144.80000000000001</v>
      </c>
    </row>
    <row r="94" spans="1:11" x14ac:dyDescent="0.25">
      <c r="A94" s="131">
        <v>1404</v>
      </c>
      <c r="B94" s="131">
        <v>57</v>
      </c>
      <c r="C94" s="132" t="s">
        <v>1707</v>
      </c>
      <c r="D94" s="171">
        <v>4</v>
      </c>
      <c r="E94" s="133">
        <v>9</v>
      </c>
      <c r="F94" s="139" t="s">
        <v>1716</v>
      </c>
      <c r="G94" s="141" t="s">
        <v>22</v>
      </c>
      <c r="H94" s="232">
        <v>3.3</v>
      </c>
      <c r="I94" s="137" t="s">
        <v>1197</v>
      </c>
      <c r="J94" s="141">
        <v>15</v>
      </c>
      <c r="K94" s="136">
        <f t="shared" si="1"/>
        <v>49.5</v>
      </c>
    </row>
    <row r="95" spans="1:11" x14ac:dyDescent="0.25">
      <c r="A95" s="131">
        <v>1658</v>
      </c>
      <c r="B95" s="131">
        <v>57</v>
      </c>
      <c r="C95" s="132" t="s">
        <v>1751</v>
      </c>
      <c r="D95" s="171">
        <v>14</v>
      </c>
      <c r="E95" s="133">
        <v>2</v>
      </c>
      <c r="F95" s="157" t="s">
        <v>1581</v>
      </c>
      <c r="G95" s="141" t="s">
        <v>8</v>
      </c>
      <c r="H95" s="232">
        <v>2.5</v>
      </c>
      <c r="I95" s="137" t="s">
        <v>1197</v>
      </c>
      <c r="J95" s="176">
        <v>60</v>
      </c>
      <c r="K95" s="172">
        <f t="shared" si="1"/>
        <v>150</v>
      </c>
    </row>
    <row r="96" spans="1:11" x14ac:dyDescent="0.25">
      <c r="A96" s="131">
        <v>4400</v>
      </c>
      <c r="B96" s="131">
        <v>56</v>
      </c>
      <c r="C96" s="132" t="s">
        <v>2685</v>
      </c>
      <c r="D96" s="131">
        <v>2</v>
      </c>
      <c r="E96" s="179">
        <v>4</v>
      </c>
      <c r="F96" s="139" t="s">
        <v>2688</v>
      </c>
      <c r="G96" s="141" t="s">
        <v>8</v>
      </c>
      <c r="H96" s="232">
        <v>450</v>
      </c>
      <c r="I96" s="137" t="s">
        <v>1197</v>
      </c>
      <c r="J96" s="141">
        <v>2</v>
      </c>
      <c r="K96" s="136">
        <f t="shared" si="1"/>
        <v>900</v>
      </c>
    </row>
    <row r="97" spans="1:11" x14ac:dyDescent="0.25">
      <c r="A97" s="131">
        <v>1445</v>
      </c>
      <c r="B97" s="131">
        <v>57</v>
      </c>
      <c r="C97" s="132" t="s">
        <v>1722</v>
      </c>
      <c r="D97" s="171">
        <v>4</v>
      </c>
      <c r="E97" s="135">
        <v>4</v>
      </c>
      <c r="F97" s="157" t="s">
        <v>1725</v>
      </c>
      <c r="G97" s="170" t="s">
        <v>1223</v>
      </c>
      <c r="H97" s="232">
        <v>3</v>
      </c>
      <c r="I97" s="137" t="s">
        <v>1197</v>
      </c>
      <c r="J97" s="170">
        <v>26</v>
      </c>
      <c r="K97" s="172">
        <f t="shared" si="1"/>
        <v>78</v>
      </c>
    </row>
    <row r="98" spans="1:11" x14ac:dyDescent="0.25">
      <c r="A98" s="131">
        <v>525</v>
      </c>
      <c r="B98" s="131">
        <v>32</v>
      </c>
      <c r="C98" s="132" t="s">
        <v>1403</v>
      </c>
      <c r="D98" s="131">
        <v>8</v>
      </c>
      <c r="E98" s="133">
        <v>1</v>
      </c>
      <c r="F98" s="160" t="s">
        <v>1411</v>
      </c>
      <c r="G98" s="161" t="s">
        <v>8</v>
      </c>
      <c r="H98" s="232">
        <v>5</v>
      </c>
      <c r="I98" s="156" t="s">
        <v>1197</v>
      </c>
      <c r="J98" s="141">
        <v>300</v>
      </c>
      <c r="K98" s="136">
        <f t="shared" si="1"/>
        <v>1500</v>
      </c>
    </row>
    <row r="99" spans="1:11" x14ac:dyDescent="0.25">
      <c r="A99" s="131">
        <v>2288</v>
      </c>
      <c r="B99" s="131">
        <v>60</v>
      </c>
      <c r="C99" s="132" t="s">
        <v>1862</v>
      </c>
      <c r="D99" s="171">
        <v>6</v>
      </c>
      <c r="E99" s="133">
        <v>31</v>
      </c>
      <c r="F99" s="139" t="s">
        <v>1905</v>
      </c>
      <c r="G99" s="163" t="s">
        <v>1778</v>
      </c>
      <c r="H99" s="232">
        <v>26</v>
      </c>
      <c r="I99" s="137" t="s">
        <v>1200</v>
      </c>
      <c r="J99" s="141">
        <v>10</v>
      </c>
      <c r="K99" s="172">
        <f t="shared" si="1"/>
        <v>260</v>
      </c>
    </row>
    <row r="100" spans="1:11" x14ac:dyDescent="0.25">
      <c r="A100" s="131">
        <v>2287</v>
      </c>
      <c r="B100" s="131">
        <v>60</v>
      </c>
      <c r="C100" s="132" t="s">
        <v>1862</v>
      </c>
      <c r="D100" s="171">
        <v>6</v>
      </c>
      <c r="E100" s="133">
        <v>30</v>
      </c>
      <c r="F100" s="139" t="s">
        <v>1904</v>
      </c>
      <c r="G100" s="163" t="s">
        <v>1778</v>
      </c>
      <c r="H100" s="232">
        <v>28</v>
      </c>
      <c r="I100" s="137" t="s">
        <v>1200</v>
      </c>
      <c r="J100" s="141">
        <v>10</v>
      </c>
      <c r="K100" s="136">
        <f t="shared" si="1"/>
        <v>280</v>
      </c>
    </row>
    <row r="101" spans="1:11" x14ac:dyDescent="0.25">
      <c r="A101" s="131">
        <v>4191</v>
      </c>
      <c r="B101" s="131">
        <v>50</v>
      </c>
      <c r="C101" s="132" t="s">
        <v>2594</v>
      </c>
      <c r="D101" s="131">
        <v>6</v>
      </c>
      <c r="E101" s="133">
        <v>50</v>
      </c>
      <c r="F101" s="139" t="s">
        <v>2622</v>
      </c>
      <c r="G101" s="141" t="s">
        <v>2623</v>
      </c>
      <c r="H101" s="232">
        <v>75</v>
      </c>
      <c r="I101" s="137" t="s">
        <v>1200</v>
      </c>
      <c r="J101" s="141">
        <v>3</v>
      </c>
      <c r="K101" s="136">
        <f t="shared" si="1"/>
        <v>225</v>
      </c>
    </row>
    <row r="102" spans="1:11" x14ac:dyDescent="0.25">
      <c r="A102" s="131">
        <v>2257</v>
      </c>
      <c r="B102" s="131">
        <v>60</v>
      </c>
      <c r="C102" s="132" t="s">
        <v>1862</v>
      </c>
      <c r="D102" s="171">
        <v>5</v>
      </c>
      <c r="E102" s="133">
        <v>4</v>
      </c>
      <c r="F102" s="139" t="s">
        <v>1878</v>
      </c>
      <c r="G102" s="163" t="s">
        <v>1778</v>
      </c>
      <c r="H102" s="232">
        <v>300</v>
      </c>
      <c r="I102" s="137" t="s">
        <v>1200</v>
      </c>
      <c r="J102" s="141">
        <v>20</v>
      </c>
      <c r="K102" s="172">
        <f t="shared" si="1"/>
        <v>6000</v>
      </c>
    </row>
    <row r="103" spans="1:11" x14ac:dyDescent="0.25">
      <c r="A103" s="131">
        <v>202</v>
      </c>
      <c r="B103" s="131">
        <v>45</v>
      </c>
      <c r="C103" s="132" t="s">
        <v>1219</v>
      </c>
      <c r="D103" s="131">
        <v>4</v>
      </c>
      <c r="E103" s="133">
        <v>7</v>
      </c>
      <c r="F103" s="144" t="s">
        <v>1243</v>
      </c>
      <c r="G103" s="147" t="s">
        <v>1241</v>
      </c>
      <c r="H103" s="241">
        <v>60</v>
      </c>
      <c r="I103" s="137" t="s">
        <v>1200</v>
      </c>
      <c r="J103" s="147">
        <v>7</v>
      </c>
      <c r="K103" s="136">
        <f t="shared" si="1"/>
        <v>420</v>
      </c>
    </row>
    <row r="104" spans="1:11" x14ac:dyDescent="0.25">
      <c r="A104" s="131">
        <v>2964</v>
      </c>
      <c r="B104" s="131">
        <v>1</v>
      </c>
      <c r="C104" s="132" t="s">
        <v>2242</v>
      </c>
      <c r="D104" s="171">
        <v>7</v>
      </c>
      <c r="E104" s="133">
        <v>2</v>
      </c>
      <c r="F104" s="139" t="s">
        <v>2266</v>
      </c>
      <c r="G104" s="141" t="s">
        <v>22</v>
      </c>
      <c r="H104" s="232">
        <v>330</v>
      </c>
      <c r="I104" s="137" t="s">
        <v>1851</v>
      </c>
      <c r="J104" s="141">
        <v>12</v>
      </c>
      <c r="K104" s="172">
        <f t="shared" si="1"/>
        <v>3960</v>
      </c>
    </row>
    <row r="105" spans="1:11" x14ac:dyDescent="0.25">
      <c r="A105" s="131">
        <v>341</v>
      </c>
      <c r="B105" s="131">
        <v>32</v>
      </c>
      <c r="C105" s="132" t="s">
        <v>1306</v>
      </c>
      <c r="D105" s="138">
        <v>1</v>
      </c>
      <c r="E105" s="133">
        <v>1</v>
      </c>
      <c r="F105" s="139" t="s">
        <v>1307</v>
      </c>
      <c r="G105" s="141" t="s">
        <v>2727</v>
      </c>
      <c r="H105" s="232">
        <v>250</v>
      </c>
      <c r="I105" s="137" t="s">
        <v>1178</v>
      </c>
      <c r="J105" s="141">
        <v>114</v>
      </c>
      <c r="K105" s="136">
        <f t="shared" si="1"/>
        <v>28500</v>
      </c>
    </row>
    <row r="106" spans="1:11" x14ac:dyDescent="0.25">
      <c r="A106" s="131">
        <v>2326</v>
      </c>
      <c r="B106" s="131">
        <v>60</v>
      </c>
      <c r="C106" s="132" t="s">
        <v>1862</v>
      </c>
      <c r="D106" s="171">
        <v>6</v>
      </c>
      <c r="E106" s="133">
        <v>69</v>
      </c>
      <c r="F106" s="139" t="s">
        <v>1943</v>
      </c>
      <c r="G106" s="163" t="s">
        <v>1778</v>
      </c>
      <c r="H106" s="232">
        <v>69</v>
      </c>
      <c r="I106" s="137" t="s">
        <v>1200</v>
      </c>
      <c r="J106" s="141">
        <v>100</v>
      </c>
      <c r="K106" s="136">
        <f t="shared" si="1"/>
        <v>6900</v>
      </c>
    </row>
    <row r="107" spans="1:11" x14ac:dyDescent="0.25">
      <c r="A107" s="131">
        <v>2313</v>
      </c>
      <c r="B107" s="131">
        <v>60</v>
      </c>
      <c r="C107" s="132" t="s">
        <v>1862</v>
      </c>
      <c r="D107" s="171">
        <v>6</v>
      </c>
      <c r="E107" s="133">
        <v>56</v>
      </c>
      <c r="F107" s="139" t="s">
        <v>1932</v>
      </c>
      <c r="G107" s="163" t="s">
        <v>1778</v>
      </c>
      <c r="H107" s="232">
        <v>69</v>
      </c>
      <c r="I107" s="137" t="s">
        <v>1200</v>
      </c>
      <c r="J107" s="141">
        <v>50</v>
      </c>
      <c r="K107" s="136">
        <f t="shared" si="1"/>
        <v>3450</v>
      </c>
    </row>
    <row r="108" spans="1:11" x14ac:dyDescent="0.25">
      <c r="A108" s="131">
        <v>2325</v>
      </c>
      <c r="B108" s="131">
        <v>60</v>
      </c>
      <c r="C108" s="132" t="s">
        <v>1862</v>
      </c>
      <c r="D108" s="171">
        <v>6</v>
      </c>
      <c r="E108" s="133">
        <v>68</v>
      </c>
      <c r="F108" s="139" t="s">
        <v>1942</v>
      </c>
      <c r="G108" s="163" t="s">
        <v>1778</v>
      </c>
      <c r="H108" s="232">
        <v>69</v>
      </c>
      <c r="I108" s="137" t="s">
        <v>1200</v>
      </c>
      <c r="J108" s="141">
        <v>150</v>
      </c>
      <c r="K108" s="136">
        <f t="shared" si="1"/>
        <v>10350</v>
      </c>
    </row>
    <row r="109" spans="1:11" x14ac:dyDescent="0.25">
      <c r="A109" s="131">
        <v>2327</v>
      </c>
      <c r="B109" s="131">
        <v>60</v>
      </c>
      <c r="C109" s="132" t="s">
        <v>1862</v>
      </c>
      <c r="D109" s="171">
        <v>6</v>
      </c>
      <c r="E109" s="133">
        <v>70</v>
      </c>
      <c r="F109" s="139" t="s">
        <v>1944</v>
      </c>
      <c r="G109" s="163" t="s">
        <v>1778</v>
      </c>
      <c r="H109" s="232">
        <v>69</v>
      </c>
      <c r="I109" s="137" t="s">
        <v>1200</v>
      </c>
      <c r="J109" s="141">
        <v>100</v>
      </c>
      <c r="K109" s="172">
        <f t="shared" si="1"/>
        <v>6900</v>
      </c>
    </row>
    <row r="110" spans="1:11" x14ac:dyDescent="0.25">
      <c r="A110" s="131">
        <v>2635</v>
      </c>
      <c r="B110" s="131">
        <v>63</v>
      </c>
      <c r="C110" s="132" t="s">
        <v>2055</v>
      </c>
      <c r="D110" s="171">
        <v>4</v>
      </c>
      <c r="E110" s="133">
        <v>62</v>
      </c>
      <c r="F110" s="150" t="s">
        <v>2120</v>
      </c>
      <c r="G110" s="141" t="s">
        <v>2117</v>
      </c>
      <c r="H110" s="232">
        <v>0.5</v>
      </c>
      <c r="I110" s="137" t="s">
        <v>2113</v>
      </c>
      <c r="J110" s="141">
        <v>30</v>
      </c>
      <c r="K110" s="136">
        <f t="shared" si="1"/>
        <v>15</v>
      </c>
    </row>
    <row r="111" spans="1:11" x14ac:dyDescent="0.25">
      <c r="A111" s="131">
        <v>316</v>
      </c>
      <c r="B111" s="131">
        <v>58</v>
      </c>
      <c r="C111" s="132" t="s">
        <v>1263</v>
      </c>
      <c r="D111" s="131">
        <v>9</v>
      </c>
      <c r="E111" s="133">
        <v>8</v>
      </c>
      <c r="F111" s="139" t="s">
        <v>1299</v>
      </c>
      <c r="G111" s="141" t="s">
        <v>1298</v>
      </c>
      <c r="H111" s="232">
        <v>700</v>
      </c>
      <c r="I111" s="137" t="s">
        <v>1178</v>
      </c>
      <c r="J111" s="141">
        <v>1</v>
      </c>
      <c r="K111" s="136">
        <f t="shared" si="1"/>
        <v>700</v>
      </c>
    </row>
    <row r="112" spans="1:11" x14ac:dyDescent="0.25">
      <c r="A112" s="131">
        <v>3670</v>
      </c>
      <c r="B112" s="131">
        <v>49</v>
      </c>
      <c r="C112" s="132" t="s">
        <v>2478</v>
      </c>
      <c r="D112" s="131">
        <v>1</v>
      </c>
      <c r="E112" s="133">
        <v>4</v>
      </c>
      <c r="F112" s="139" t="s">
        <v>2480</v>
      </c>
      <c r="G112" s="141" t="s">
        <v>8</v>
      </c>
      <c r="H112" s="232">
        <v>5</v>
      </c>
      <c r="I112" s="137" t="s">
        <v>1212</v>
      </c>
      <c r="J112" s="141">
        <v>100</v>
      </c>
      <c r="K112" s="136">
        <f t="shared" si="1"/>
        <v>500</v>
      </c>
    </row>
    <row r="113" spans="1:11" x14ac:dyDescent="0.25">
      <c r="A113" s="131">
        <v>2965</v>
      </c>
      <c r="B113" s="131">
        <v>1</v>
      </c>
      <c r="C113" s="132" t="s">
        <v>2242</v>
      </c>
      <c r="D113" s="171">
        <v>8</v>
      </c>
      <c r="E113" s="133">
        <v>1</v>
      </c>
      <c r="F113" s="139" t="s">
        <v>2267</v>
      </c>
      <c r="G113" s="141" t="s">
        <v>22</v>
      </c>
      <c r="H113" s="232">
        <v>270</v>
      </c>
      <c r="I113" s="137" t="s">
        <v>2268</v>
      </c>
      <c r="J113" s="141">
        <v>13</v>
      </c>
      <c r="K113" s="172">
        <f t="shared" si="1"/>
        <v>3510</v>
      </c>
    </row>
    <row r="114" spans="1:11" x14ac:dyDescent="0.25">
      <c r="A114" s="131">
        <v>3469</v>
      </c>
      <c r="B114" s="131">
        <v>48</v>
      </c>
      <c r="C114" s="132" t="s">
        <v>2417</v>
      </c>
      <c r="D114" s="131">
        <v>2</v>
      </c>
      <c r="E114" s="135">
        <v>10</v>
      </c>
      <c r="F114" s="139" t="s">
        <v>2436</v>
      </c>
      <c r="G114" s="141" t="s">
        <v>2728</v>
      </c>
      <c r="H114" s="232">
        <v>3.5</v>
      </c>
      <c r="I114" s="137" t="s">
        <v>1212</v>
      </c>
      <c r="J114" s="141">
        <v>50</v>
      </c>
      <c r="K114" s="136">
        <f t="shared" si="1"/>
        <v>175</v>
      </c>
    </row>
    <row r="115" spans="1:11" x14ac:dyDescent="0.25">
      <c r="A115" s="131">
        <v>4196</v>
      </c>
      <c r="B115" s="131">
        <v>50</v>
      </c>
      <c r="C115" s="132" t="s">
        <v>2594</v>
      </c>
      <c r="D115" s="131">
        <v>6</v>
      </c>
      <c r="E115" s="133">
        <v>55</v>
      </c>
      <c r="F115" s="139" t="s">
        <v>2626</v>
      </c>
      <c r="G115" s="141" t="s">
        <v>1223</v>
      </c>
      <c r="H115" s="232">
        <v>7.5</v>
      </c>
      <c r="I115" s="137" t="s">
        <v>1200</v>
      </c>
      <c r="J115" s="141">
        <v>4</v>
      </c>
      <c r="K115" s="136">
        <f t="shared" si="1"/>
        <v>30</v>
      </c>
    </row>
    <row r="116" spans="1:11" x14ac:dyDescent="0.25">
      <c r="A116" s="131">
        <v>2812</v>
      </c>
      <c r="B116" s="131">
        <v>68</v>
      </c>
      <c r="C116" s="132" t="s">
        <v>2163</v>
      </c>
      <c r="D116" s="171">
        <v>13</v>
      </c>
      <c r="E116" s="133">
        <v>43</v>
      </c>
      <c r="F116" s="139" t="s">
        <v>2191</v>
      </c>
      <c r="G116" s="141" t="s">
        <v>8</v>
      </c>
      <c r="H116" s="232">
        <v>7.5</v>
      </c>
      <c r="I116" s="137" t="s">
        <v>1200</v>
      </c>
      <c r="J116" s="141">
        <v>5</v>
      </c>
      <c r="K116" s="172">
        <f t="shared" si="1"/>
        <v>37.5</v>
      </c>
    </row>
    <row r="117" spans="1:11" x14ac:dyDescent="0.25">
      <c r="A117" s="131">
        <v>2393</v>
      </c>
      <c r="B117" s="131">
        <v>60</v>
      </c>
      <c r="C117" s="132" t="s">
        <v>1862</v>
      </c>
      <c r="D117" s="171">
        <v>8</v>
      </c>
      <c r="E117" s="133">
        <v>9</v>
      </c>
      <c r="F117" s="139" t="s">
        <v>1986</v>
      </c>
      <c r="G117" s="163" t="s">
        <v>1778</v>
      </c>
      <c r="H117" s="232">
        <v>20</v>
      </c>
      <c r="I117" s="137" t="s">
        <v>1197</v>
      </c>
      <c r="J117" s="141">
        <v>2</v>
      </c>
      <c r="K117" s="136">
        <f t="shared" si="1"/>
        <v>40</v>
      </c>
    </row>
    <row r="118" spans="1:11" x14ac:dyDescent="0.25">
      <c r="A118" s="131">
        <v>2549</v>
      </c>
      <c r="B118" s="131">
        <v>61</v>
      </c>
      <c r="C118" s="132" t="s">
        <v>2044</v>
      </c>
      <c r="D118" s="171">
        <v>5</v>
      </c>
      <c r="E118" s="133">
        <v>31</v>
      </c>
      <c r="F118" s="157" t="s">
        <v>2050</v>
      </c>
      <c r="G118" s="141" t="s">
        <v>1223</v>
      </c>
      <c r="H118" s="232">
        <v>5</v>
      </c>
      <c r="I118" s="137" t="s">
        <v>1197</v>
      </c>
      <c r="J118" s="141">
        <v>6</v>
      </c>
      <c r="K118" s="172">
        <f t="shared" si="1"/>
        <v>30</v>
      </c>
    </row>
    <row r="119" spans="1:11" x14ac:dyDescent="0.25">
      <c r="A119" s="131">
        <v>2833</v>
      </c>
      <c r="B119" s="131">
        <v>67</v>
      </c>
      <c r="C119" s="132" t="s">
        <v>2195</v>
      </c>
      <c r="D119" s="171">
        <v>3</v>
      </c>
      <c r="E119" s="133">
        <v>3</v>
      </c>
      <c r="F119" s="139" t="s">
        <v>2201</v>
      </c>
      <c r="G119" s="141" t="s">
        <v>8</v>
      </c>
      <c r="H119" s="232">
        <v>20</v>
      </c>
      <c r="I119" s="137" t="s">
        <v>1197</v>
      </c>
      <c r="J119" s="141">
        <v>10</v>
      </c>
      <c r="K119" s="172">
        <f t="shared" si="1"/>
        <v>200</v>
      </c>
    </row>
    <row r="120" spans="1:11" x14ac:dyDescent="0.25">
      <c r="A120" s="131">
        <v>2307</v>
      </c>
      <c r="B120" s="131">
        <v>60</v>
      </c>
      <c r="C120" s="132" t="s">
        <v>1862</v>
      </c>
      <c r="D120" s="171">
        <v>6</v>
      </c>
      <c r="E120" s="133">
        <v>50</v>
      </c>
      <c r="F120" s="139" t="s">
        <v>1928</v>
      </c>
      <c r="G120" s="163" t="s">
        <v>1929</v>
      </c>
      <c r="H120" s="232">
        <v>200</v>
      </c>
      <c r="I120" s="137" t="s">
        <v>1200</v>
      </c>
      <c r="J120" s="141">
        <v>2</v>
      </c>
      <c r="K120" s="136">
        <f t="shared" si="1"/>
        <v>400</v>
      </c>
    </row>
    <row r="121" spans="1:11" x14ac:dyDescent="0.25">
      <c r="A121" s="131">
        <v>2310</v>
      </c>
      <c r="B121" s="131">
        <v>60</v>
      </c>
      <c r="C121" s="132" t="s">
        <v>1862</v>
      </c>
      <c r="D121" s="171">
        <v>6</v>
      </c>
      <c r="E121" s="133">
        <v>53</v>
      </c>
      <c r="F121" s="139" t="s">
        <v>1930</v>
      </c>
      <c r="G121" s="163" t="s">
        <v>1929</v>
      </c>
      <c r="H121" s="232">
        <v>15</v>
      </c>
      <c r="I121" s="137" t="s">
        <v>1200</v>
      </c>
      <c r="J121" s="141">
        <v>20</v>
      </c>
      <c r="K121" s="136">
        <f t="shared" si="1"/>
        <v>300</v>
      </c>
    </row>
    <row r="122" spans="1:11" x14ac:dyDescent="0.25">
      <c r="A122" s="131">
        <v>3343</v>
      </c>
      <c r="B122" s="131">
        <v>49</v>
      </c>
      <c r="C122" s="132" t="s">
        <v>2397</v>
      </c>
      <c r="D122" s="171">
        <v>1</v>
      </c>
      <c r="E122" s="133">
        <v>1</v>
      </c>
      <c r="F122" s="139" t="s">
        <v>2398</v>
      </c>
      <c r="G122" s="141" t="s">
        <v>22</v>
      </c>
      <c r="H122" s="237">
        <v>350</v>
      </c>
      <c r="I122" s="137" t="s">
        <v>1200</v>
      </c>
      <c r="J122" s="141">
        <v>1</v>
      </c>
      <c r="K122" s="136">
        <f t="shared" si="1"/>
        <v>350</v>
      </c>
    </row>
    <row r="123" spans="1:11" x14ac:dyDescent="0.25">
      <c r="A123" s="131">
        <v>4066</v>
      </c>
      <c r="B123" s="131">
        <v>49</v>
      </c>
      <c r="C123" s="132" t="s">
        <v>2588</v>
      </c>
      <c r="D123" s="131">
        <v>4</v>
      </c>
      <c r="E123" s="133">
        <v>3</v>
      </c>
      <c r="F123" s="154" t="s">
        <v>2193</v>
      </c>
      <c r="G123" s="141" t="s">
        <v>8</v>
      </c>
      <c r="H123" s="232">
        <v>160</v>
      </c>
      <c r="I123" s="137" t="s">
        <v>1200</v>
      </c>
      <c r="J123" s="141">
        <v>1</v>
      </c>
      <c r="K123" s="136">
        <f t="shared" si="1"/>
        <v>160</v>
      </c>
    </row>
    <row r="124" spans="1:11" x14ac:dyDescent="0.25">
      <c r="A124" s="131">
        <v>3821</v>
      </c>
      <c r="B124" s="131">
        <v>53</v>
      </c>
      <c r="C124" s="132" t="s">
        <v>2500</v>
      </c>
      <c r="D124" s="131">
        <v>9</v>
      </c>
      <c r="E124" s="133">
        <v>1</v>
      </c>
      <c r="F124" s="154" t="s">
        <v>2515</v>
      </c>
      <c r="G124" s="141" t="s">
        <v>8</v>
      </c>
      <c r="H124" s="232">
        <v>150</v>
      </c>
      <c r="I124" s="137" t="s">
        <v>1200</v>
      </c>
      <c r="J124" s="141">
        <v>1</v>
      </c>
      <c r="K124" s="136">
        <f t="shared" si="1"/>
        <v>150</v>
      </c>
    </row>
    <row r="125" spans="1:11" x14ac:dyDescent="0.25">
      <c r="A125" s="131">
        <v>3808</v>
      </c>
      <c r="B125" s="131">
        <v>53</v>
      </c>
      <c r="C125" s="132" t="s">
        <v>2500</v>
      </c>
      <c r="D125" s="131">
        <v>7</v>
      </c>
      <c r="E125" s="133">
        <v>2</v>
      </c>
      <c r="F125" s="139" t="s">
        <v>2514</v>
      </c>
      <c r="G125" s="141" t="s">
        <v>8</v>
      </c>
      <c r="H125" s="232">
        <v>250</v>
      </c>
      <c r="I125" s="137" t="s">
        <v>1200</v>
      </c>
      <c r="J125" s="141">
        <v>1</v>
      </c>
      <c r="K125" s="136">
        <f t="shared" si="1"/>
        <v>250</v>
      </c>
    </row>
    <row r="126" spans="1:11" ht="25.5" x14ac:dyDescent="0.25">
      <c r="A126" s="131">
        <v>3822</v>
      </c>
      <c r="B126" s="131">
        <v>53</v>
      </c>
      <c r="C126" s="132" t="s">
        <v>2500</v>
      </c>
      <c r="D126" s="131">
        <v>9</v>
      </c>
      <c r="E126" s="133">
        <v>2</v>
      </c>
      <c r="F126" s="154" t="s">
        <v>2516</v>
      </c>
      <c r="G126" s="141" t="s">
        <v>8</v>
      </c>
      <c r="H126" s="232">
        <v>400</v>
      </c>
      <c r="I126" s="137" t="s">
        <v>1200</v>
      </c>
      <c r="J126" s="141">
        <v>1</v>
      </c>
      <c r="K126" s="136">
        <f t="shared" si="1"/>
        <v>400</v>
      </c>
    </row>
    <row r="127" spans="1:11" x14ac:dyDescent="0.25">
      <c r="A127" s="131">
        <v>4006</v>
      </c>
      <c r="B127" s="131">
        <v>49</v>
      </c>
      <c r="C127" s="132" t="s">
        <v>2579</v>
      </c>
      <c r="D127" s="131">
        <v>3</v>
      </c>
      <c r="E127" s="133">
        <v>7</v>
      </c>
      <c r="F127" s="139" t="s">
        <v>2585</v>
      </c>
      <c r="G127" s="141" t="s">
        <v>8</v>
      </c>
      <c r="H127" s="232">
        <v>190</v>
      </c>
      <c r="I127" s="137" t="s">
        <v>1200</v>
      </c>
      <c r="J127" s="141">
        <v>3</v>
      </c>
      <c r="K127" s="136">
        <f t="shared" si="1"/>
        <v>570</v>
      </c>
    </row>
    <row r="128" spans="1:11" x14ac:dyDescent="0.25">
      <c r="A128" s="131">
        <v>4406</v>
      </c>
      <c r="B128" s="131">
        <v>56</v>
      </c>
      <c r="C128" s="132" t="s">
        <v>2685</v>
      </c>
      <c r="D128" s="131">
        <v>4</v>
      </c>
      <c r="E128" s="179">
        <v>4</v>
      </c>
      <c r="F128" s="157" t="s">
        <v>2690</v>
      </c>
      <c r="G128" s="141" t="s">
        <v>8</v>
      </c>
      <c r="H128" s="232">
        <v>140</v>
      </c>
      <c r="I128" s="137" t="s">
        <v>1200</v>
      </c>
      <c r="J128" s="141">
        <v>1</v>
      </c>
      <c r="K128" s="136">
        <f t="shared" si="1"/>
        <v>140</v>
      </c>
    </row>
    <row r="129" spans="1:11" x14ac:dyDescent="0.25">
      <c r="A129" s="131">
        <v>3249</v>
      </c>
      <c r="B129" s="131">
        <v>49</v>
      </c>
      <c r="C129" s="132" t="s">
        <v>2350</v>
      </c>
      <c r="D129" s="171">
        <v>1</v>
      </c>
      <c r="E129" s="133">
        <v>8</v>
      </c>
      <c r="F129" s="139" t="s">
        <v>2355</v>
      </c>
      <c r="G129" s="141" t="s">
        <v>8</v>
      </c>
      <c r="H129" s="232">
        <v>200</v>
      </c>
      <c r="I129" s="137" t="s">
        <v>1178</v>
      </c>
      <c r="J129" s="141">
        <v>4</v>
      </c>
      <c r="K129" s="136">
        <f t="shared" si="1"/>
        <v>800</v>
      </c>
    </row>
    <row r="130" spans="1:11" x14ac:dyDescent="0.25">
      <c r="A130" s="131">
        <v>2458</v>
      </c>
      <c r="B130" s="131">
        <v>5</v>
      </c>
      <c r="C130" s="132" t="s">
        <v>1997</v>
      </c>
      <c r="D130" s="171">
        <v>4</v>
      </c>
      <c r="E130" s="196">
        <v>19</v>
      </c>
      <c r="F130" s="197" t="s">
        <v>2011</v>
      </c>
      <c r="G130" s="198" t="s">
        <v>1209</v>
      </c>
      <c r="H130" s="233">
        <v>70</v>
      </c>
      <c r="I130" s="137" t="s">
        <v>1200</v>
      </c>
      <c r="J130" s="198">
        <v>1</v>
      </c>
      <c r="K130" s="136">
        <f t="shared" si="1"/>
        <v>70</v>
      </c>
    </row>
    <row r="131" spans="1:11" x14ac:dyDescent="0.25">
      <c r="A131" s="131">
        <v>2493</v>
      </c>
      <c r="B131" s="131">
        <v>5</v>
      </c>
      <c r="C131" s="132" t="s">
        <v>1997</v>
      </c>
      <c r="D131" s="171">
        <v>6</v>
      </c>
      <c r="E131" s="196">
        <v>7</v>
      </c>
      <c r="F131" s="201" t="s">
        <v>2011</v>
      </c>
      <c r="G131" s="198" t="s">
        <v>1209</v>
      </c>
      <c r="H131" s="242">
        <v>20</v>
      </c>
      <c r="I131" s="137" t="s">
        <v>1200</v>
      </c>
      <c r="J131" s="198">
        <v>3</v>
      </c>
      <c r="K131" s="172">
        <f t="shared" si="1"/>
        <v>60</v>
      </c>
    </row>
    <row r="132" spans="1:11" x14ac:dyDescent="0.25">
      <c r="A132" s="131">
        <v>2247</v>
      </c>
      <c r="B132" s="131">
        <v>60</v>
      </c>
      <c r="C132" s="132" t="s">
        <v>1862</v>
      </c>
      <c r="D132" s="171">
        <v>3</v>
      </c>
      <c r="E132" s="133">
        <v>3</v>
      </c>
      <c r="F132" s="178" t="s">
        <v>1870</v>
      </c>
      <c r="G132" s="163" t="s">
        <v>8</v>
      </c>
      <c r="H132" s="232">
        <v>50</v>
      </c>
      <c r="I132" s="137" t="s">
        <v>1200</v>
      </c>
      <c r="J132" s="141">
        <v>13</v>
      </c>
      <c r="K132" s="172">
        <f t="shared" si="1"/>
        <v>650</v>
      </c>
    </row>
    <row r="133" spans="1:11" x14ac:dyDescent="0.25">
      <c r="A133" s="131">
        <v>3552</v>
      </c>
      <c r="B133" s="131">
        <v>23</v>
      </c>
      <c r="C133" s="132" t="s">
        <v>2451</v>
      </c>
      <c r="D133" s="131">
        <v>5</v>
      </c>
      <c r="E133" s="133">
        <v>3</v>
      </c>
      <c r="F133" s="154" t="s">
        <v>2460</v>
      </c>
      <c r="G133" s="141" t="s">
        <v>8</v>
      </c>
      <c r="H133" s="232">
        <v>16</v>
      </c>
      <c r="I133" s="137" t="s">
        <v>1200</v>
      </c>
      <c r="J133" s="141">
        <v>20</v>
      </c>
      <c r="K133" s="136">
        <f t="shared" ref="K133:K164" si="2">J133*H133</f>
        <v>320</v>
      </c>
    </row>
    <row r="134" spans="1:11" x14ac:dyDescent="0.25">
      <c r="A134" s="131">
        <v>664</v>
      </c>
      <c r="B134" s="131">
        <v>33</v>
      </c>
      <c r="C134" s="132" t="s">
        <v>1440</v>
      </c>
      <c r="D134" s="131">
        <v>1</v>
      </c>
      <c r="E134" s="133">
        <v>44</v>
      </c>
      <c r="F134" s="169" t="s">
        <v>1479</v>
      </c>
      <c r="G134" s="166" t="s">
        <v>8</v>
      </c>
      <c r="H134" s="256">
        <v>90</v>
      </c>
      <c r="I134" s="137" t="s">
        <v>1200</v>
      </c>
      <c r="J134" s="170">
        <v>20</v>
      </c>
      <c r="K134" s="136">
        <f t="shared" si="2"/>
        <v>1800</v>
      </c>
    </row>
    <row r="135" spans="1:11" x14ac:dyDescent="0.25">
      <c r="A135" s="131">
        <v>665</v>
      </c>
      <c r="B135" s="131">
        <v>33</v>
      </c>
      <c r="C135" s="132" t="s">
        <v>1440</v>
      </c>
      <c r="D135" s="131">
        <v>1</v>
      </c>
      <c r="E135" s="133">
        <v>45</v>
      </c>
      <c r="F135" s="169" t="s">
        <v>1480</v>
      </c>
      <c r="G135" s="166" t="s">
        <v>8</v>
      </c>
      <c r="H135" s="256">
        <v>15</v>
      </c>
      <c r="I135" s="137" t="s">
        <v>1200</v>
      </c>
      <c r="J135" s="170">
        <v>10</v>
      </c>
      <c r="K135" s="136">
        <f t="shared" si="2"/>
        <v>150</v>
      </c>
    </row>
    <row r="136" spans="1:11" x14ac:dyDescent="0.25">
      <c r="A136" s="131">
        <v>4010</v>
      </c>
      <c r="B136" s="131">
        <v>49</v>
      </c>
      <c r="C136" s="132" t="s">
        <v>2579</v>
      </c>
      <c r="D136" s="131">
        <v>4</v>
      </c>
      <c r="E136" s="133">
        <v>2</v>
      </c>
      <c r="F136" s="154" t="s">
        <v>1341</v>
      </c>
      <c r="G136" s="141" t="s">
        <v>8</v>
      </c>
      <c r="H136" s="232">
        <v>1.5</v>
      </c>
      <c r="I136" s="137" t="s">
        <v>1212</v>
      </c>
      <c r="J136" s="141">
        <v>750</v>
      </c>
      <c r="K136" s="136">
        <f t="shared" si="2"/>
        <v>1125</v>
      </c>
    </row>
    <row r="137" spans="1:11" x14ac:dyDescent="0.25">
      <c r="A137" s="131">
        <v>3696</v>
      </c>
      <c r="B137" s="131">
        <v>49</v>
      </c>
      <c r="C137" s="132" t="s">
        <v>2478</v>
      </c>
      <c r="D137" s="131">
        <v>5</v>
      </c>
      <c r="E137" s="133">
        <v>2</v>
      </c>
      <c r="F137" s="154" t="s">
        <v>2491</v>
      </c>
      <c r="G137" s="141" t="s">
        <v>22</v>
      </c>
      <c r="H137" s="232">
        <v>2</v>
      </c>
      <c r="I137" s="137" t="s">
        <v>1212</v>
      </c>
      <c r="J137" s="141">
        <v>500</v>
      </c>
      <c r="K137" s="136">
        <f t="shared" si="2"/>
        <v>1000</v>
      </c>
    </row>
    <row r="138" spans="1:11" x14ac:dyDescent="0.25">
      <c r="A138" s="131">
        <v>2363</v>
      </c>
      <c r="B138" s="131">
        <v>60</v>
      </c>
      <c r="C138" s="132" t="s">
        <v>1862</v>
      </c>
      <c r="D138" s="171">
        <v>7</v>
      </c>
      <c r="E138" s="133">
        <v>20</v>
      </c>
      <c r="F138" s="139" t="s">
        <v>1971</v>
      </c>
      <c r="G138" s="163" t="s">
        <v>1718</v>
      </c>
      <c r="H138" s="232">
        <v>100</v>
      </c>
      <c r="I138" s="137" t="s">
        <v>1200</v>
      </c>
      <c r="J138" s="141">
        <v>5</v>
      </c>
      <c r="K138" s="172">
        <f t="shared" si="2"/>
        <v>500</v>
      </c>
    </row>
    <row r="139" spans="1:11" x14ac:dyDescent="0.25">
      <c r="A139" s="131">
        <v>2303</v>
      </c>
      <c r="B139" s="131">
        <v>60</v>
      </c>
      <c r="C139" s="132" t="s">
        <v>1862</v>
      </c>
      <c r="D139" s="171">
        <v>6</v>
      </c>
      <c r="E139" s="133">
        <v>46</v>
      </c>
      <c r="F139" s="139" t="s">
        <v>1924</v>
      </c>
      <c r="G139" s="163" t="s">
        <v>1898</v>
      </c>
      <c r="H139" s="232">
        <v>35</v>
      </c>
      <c r="I139" s="137" t="s">
        <v>1923</v>
      </c>
      <c r="J139" s="141">
        <v>8</v>
      </c>
      <c r="K139" s="172">
        <f t="shared" si="2"/>
        <v>280</v>
      </c>
    </row>
    <row r="140" spans="1:11" x14ac:dyDescent="0.25">
      <c r="A140" s="131">
        <v>2614</v>
      </c>
      <c r="B140" s="131">
        <v>63</v>
      </c>
      <c r="C140" s="132" t="s">
        <v>2055</v>
      </c>
      <c r="D140" s="171">
        <v>4</v>
      </c>
      <c r="E140" s="133">
        <v>41</v>
      </c>
      <c r="F140" s="178" t="s">
        <v>2097</v>
      </c>
      <c r="G140" s="141" t="s">
        <v>2088</v>
      </c>
      <c r="H140" s="232">
        <v>6</v>
      </c>
      <c r="I140" s="137" t="s">
        <v>1851</v>
      </c>
      <c r="J140" s="141">
        <v>60</v>
      </c>
      <c r="K140" s="136">
        <f t="shared" si="2"/>
        <v>360</v>
      </c>
    </row>
    <row r="141" spans="1:11" x14ac:dyDescent="0.25">
      <c r="A141" s="131">
        <v>3677</v>
      </c>
      <c r="B141" s="131">
        <v>49</v>
      </c>
      <c r="C141" s="132" t="s">
        <v>2478</v>
      </c>
      <c r="D141" s="131">
        <v>2</v>
      </c>
      <c r="E141" s="133">
        <v>7</v>
      </c>
      <c r="F141" s="139" t="s">
        <v>2485</v>
      </c>
      <c r="G141" s="141" t="s">
        <v>22</v>
      </c>
      <c r="H141" s="232">
        <v>278</v>
      </c>
      <c r="I141" s="137" t="s">
        <v>1200</v>
      </c>
      <c r="J141" s="141">
        <v>2</v>
      </c>
      <c r="K141" s="136">
        <f t="shared" si="2"/>
        <v>556</v>
      </c>
    </row>
    <row r="142" spans="1:11" x14ac:dyDescent="0.25">
      <c r="A142" s="131">
        <v>781</v>
      </c>
      <c r="B142" s="131">
        <v>34</v>
      </c>
      <c r="C142" s="132" t="s">
        <v>1531</v>
      </c>
      <c r="D142" s="171">
        <v>5</v>
      </c>
      <c r="E142" s="133">
        <v>8</v>
      </c>
      <c r="F142" s="173" t="s">
        <v>1546</v>
      </c>
      <c r="G142" s="163" t="s">
        <v>1547</v>
      </c>
      <c r="H142" s="239">
        <v>30</v>
      </c>
      <c r="I142" s="156" t="s">
        <v>1212</v>
      </c>
      <c r="J142" s="163">
        <v>12</v>
      </c>
      <c r="K142" s="136">
        <f t="shared" si="2"/>
        <v>360</v>
      </c>
    </row>
    <row r="143" spans="1:11" x14ac:dyDescent="0.25">
      <c r="A143" s="131">
        <v>1277</v>
      </c>
      <c r="B143" s="131">
        <v>47</v>
      </c>
      <c r="C143" s="132" t="s">
        <v>1624</v>
      </c>
      <c r="D143" s="131">
        <v>7</v>
      </c>
      <c r="E143" s="133">
        <v>3</v>
      </c>
      <c r="F143" s="139" t="s">
        <v>1647</v>
      </c>
      <c r="G143" s="141" t="s">
        <v>15</v>
      </c>
      <c r="H143" s="232">
        <v>300</v>
      </c>
      <c r="I143" s="137" t="s">
        <v>1197</v>
      </c>
      <c r="J143" s="141">
        <v>1</v>
      </c>
      <c r="K143" s="136">
        <f t="shared" si="2"/>
        <v>300</v>
      </c>
    </row>
    <row r="144" spans="1:11" x14ac:dyDescent="0.25">
      <c r="A144" s="131">
        <v>414</v>
      </c>
      <c r="B144" s="131">
        <v>32</v>
      </c>
      <c r="C144" s="132" t="s">
        <v>1309</v>
      </c>
      <c r="D144" s="131">
        <v>13</v>
      </c>
      <c r="E144" s="133">
        <v>16</v>
      </c>
      <c r="F144" s="139" t="s">
        <v>1352</v>
      </c>
      <c r="G144" s="141" t="s">
        <v>1353</v>
      </c>
      <c r="H144" s="237">
        <v>12</v>
      </c>
      <c r="I144" s="156" t="s">
        <v>1197</v>
      </c>
      <c r="J144" s="141">
        <v>5</v>
      </c>
      <c r="K144" s="136">
        <f t="shared" si="2"/>
        <v>60</v>
      </c>
    </row>
    <row r="145" spans="1:11" x14ac:dyDescent="0.25">
      <c r="A145" s="131">
        <v>4213</v>
      </c>
      <c r="B145" s="131">
        <v>50</v>
      </c>
      <c r="C145" s="132" t="s">
        <v>2594</v>
      </c>
      <c r="D145" s="131">
        <v>6</v>
      </c>
      <c r="E145" s="133">
        <v>72</v>
      </c>
      <c r="F145" s="139" t="s">
        <v>2636</v>
      </c>
      <c r="G145" s="141" t="s">
        <v>1209</v>
      </c>
      <c r="H145" s="232">
        <v>45</v>
      </c>
      <c r="I145" s="137" t="s">
        <v>1200</v>
      </c>
      <c r="J145" s="141">
        <v>1</v>
      </c>
      <c r="K145" s="136">
        <f t="shared" si="2"/>
        <v>45</v>
      </c>
    </row>
    <row r="146" spans="1:11" x14ac:dyDescent="0.25">
      <c r="A146" s="131">
        <v>2220</v>
      </c>
      <c r="B146" s="131">
        <v>3</v>
      </c>
      <c r="C146" s="132" t="s">
        <v>1829</v>
      </c>
      <c r="D146" s="171">
        <v>12</v>
      </c>
      <c r="E146" s="133">
        <v>2</v>
      </c>
      <c r="F146" s="139" t="s">
        <v>1848</v>
      </c>
      <c r="G146" s="163" t="s">
        <v>8</v>
      </c>
      <c r="H146" s="232">
        <v>2.5</v>
      </c>
      <c r="I146" s="137" t="s">
        <v>1200</v>
      </c>
      <c r="J146" s="141">
        <v>600</v>
      </c>
      <c r="K146" s="172">
        <f t="shared" si="2"/>
        <v>1500</v>
      </c>
    </row>
    <row r="147" spans="1:11" x14ac:dyDescent="0.25">
      <c r="A147" s="131">
        <v>1391</v>
      </c>
      <c r="B147" s="131">
        <v>57</v>
      </c>
      <c r="C147" s="132" t="s">
        <v>1707</v>
      </c>
      <c r="D147" s="171">
        <v>3</v>
      </c>
      <c r="E147" s="133">
        <v>4</v>
      </c>
      <c r="F147" s="139" t="s">
        <v>1713</v>
      </c>
      <c r="G147" s="141" t="s">
        <v>1192</v>
      </c>
      <c r="H147" s="232">
        <v>25</v>
      </c>
      <c r="I147" s="137" t="s">
        <v>1200</v>
      </c>
      <c r="J147" s="141">
        <v>40</v>
      </c>
      <c r="K147" s="136">
        <f t="shared" si="2"/>
        <v>1000</v>
      </c>
    </row>
    <row r="148" spans="1:11" x14ac:dyDescent="0.25">
      <c r="A148" s="131">
        <v>2358</v>
      </c>
      <c r="B148" s="131">
        <v>60</v>
      </c>
      <c r="C148" s="132" t="s">
        <v>1862</v>
      </c>
      <c r="D148" s="171">
        <v>7</v>
      </c>
      <c r="E148" s="133">
        <v>15</v>
      </c>
      <c r="F148" s="139" t="s">
        <v>1967</v>
      </c>
      <c r="G148" s="163" t="s">
        <v>1718</v>
      </c>
      <c r="H148" s="232">
        <v>100</v>
      </c>
      <c r="I148" s="137" t="s">
        <v>1200</v>
      </c>
      <c r="J148" s="141">
        <v>10</v>
      </c>
      <c r="K148" s="136">
        <f t="shared" si="2"/>
        <v>1000</v>
      </c>
    </row>
    <row r="149" spans="1:11" x14ac:dyDescent="0.25">
      <c r="A149" s="131">
        <v>393</v>
      </c>
      <c r="B149" s="131">
        <v>32</v>
      </c>
      <c r="C149" s="132" t="s">
        <v>1309</v>
      </c>
      <c r="D149" s="131">
        <v>11</v>
      </c>
      <c r="E149" s="133">
        <v>4</v>
      </c>
      <c r="F149" s="139" t="s">
        <v>1339</v>
      </c>
      <c r="G149" s="141" t="s">
        <v>8</v>
      </c>
      <c r="H149" s="232">
        <v>6</v>
      </c>
      <c r="I149" s="156" t="s">
        <v>1212</v>
      </c>
      <c r="J149" s="141">
        <v>900</v>
      </c>
      <c r="K149" s="136">
        <f t="shared" si="2"/>
        <v>5400</v>
      </c>
    </row>
    <row r="150" spans="1:11" x14ac:dyDescent="0.25">
      <c r="A150" s="131">
        <v>4125</v>
      </c>
      <c r="B150" s="131">
        <v>50</v>
      </c>
      <c r="C150" s="132" t="s">
        <v>2594</v>
      </c>
      <c r="D150" s="131">
        <v>1</v>
      </c>
      <c r="E150" s="133">
        <v>20</v>
      </c>
      <c r="F150" s="139" t="s">
        <v>1339</v>
      </c>
      <c r="G150" s="141" t="s">
        <v>1561</v>
      </c>
      <c r="H150" s="232">
        <v>120</v>
      </c>
      <c r="I150" s="137" t="s">
        <v>1178</v>
      </c>
      <c r="J150" s="141">
        <v>6</v>
      </c>
      <c r="K150" s="136">
        <f t="shared" si="2"/>
        <v>720</v>
      </c>
    </row>
    <row r="151" spans="1:11" x14ac:dyDescent="0.25">
      <c r="A151" s="131">
        <v>3270</v>
      </c>
      <c r="B151" s="131">
        <v>49</v>
      </c>
      <c r="C151" s="132" t="s">
        <v>2350</v>
      </c>
      <c r="D151" s="171">
        <v>3</v>
      </c>
      <c r="E151" s="133">
        <v>4</v>
      </c>
      <c r="F151" s="139" t="s">
        <v>2371</v>
      </c>
      <c r="G151" s="141" t="s">
        <v>21</v>
      </c>
      <c r="H151" s="232">
        <v>13.5</v>
      </c>
      <c r="I151" s="137" t="s">
        <v>1200</v>
      </c>
      <c r="J151" s="141">
        <v>4</v>
      </c>
      <c r="K151" s="136">
        <f t="shared" si="2"/>
        <v>54</v>
      </c>
    </row>
    <row r="152" spans="1:11" x14ac:dyDescent="0.25">
      <c r="A152" s="131">
        <v>2705</v>
      </c>
      <c r="B152" s="131">
        <v>54</v>
      </c>
      <c r="C152" s="132" t="s">
        <v>2156</v>
      </c>
      <c r="D152" s="171">
        <v>3</v>
      </c>
      <c r="E152" s="135">
        <v>4</v>
      </c>
      <c r="F152" s="203" t="s">
        <v>2159</v>
      </c>
      <c r="G152" s="204" t="s">
        <v>8</v>
      </c>
      <c r="H152" s="254">
        <v>12</v>
      </c>
      <c r="I152" s="137" t="s">
        <v>1197</v>
      </c>
      <c r="J152" s="204">
        <v>4</v>
      </c>
      <c r="K152" s="172">
        <f t="shared" si="2"/>
        <v>48</v>
      </c>
    </row>
    <row r="153" spans="1:11" x14ac:dyDescent="0.25">
      <c r="A153" s="131">
        <v>2767</v>
      </c>
      <c r="B153" s="131">
        <v>68</v>
      </c>
      <c r="C153" s="132" t="s">
        <v>2163</v>
      </c>
      <c r="D153" s="171">
        <v>11</v>
      </c>
      <c r="E153" s="133">
        <v>1</v>
      </c>
      <c r="F153" s="139" t="s">
        <v>2180</v>
      </c>
      <c r="G153" s="141" t="s">
        <v>15</v>
      </c>
      <c r="H153" s="232">
        <v>1000</v>
      </c>
      <c r="I153" s="137" t="s">
        <v>1197</v>
      </c>
      <c r="J153" s="141">
        <v>2</v>
      </c>
      <c r="K153" s="172">
        <f t="shared" si="2"/>
        <v>2000</v>
      </c>
    </row>
    <row r="154" spans="1:11" x14ac:dyDescent="0.25">
      <c r="A154" s="131">
        <v>3323</v>
      </c>
      <c r="B154" s="131">
        <v>49</v>
      </c>
      <c r="C154" s="132" t="s">
        <v>2350</v>
      </c>
      <c r="D154" s="171">
        <v>5</v>
      </c>
      <c r="E154" s="133">
        <v>32</v>
      </c>
      <c r="F154" s="139" t="s">
        <v>2393</v>
      </c>
      <c r="G154" s="141" t="s">
        <v>8</v>
      </c>
      <c r="H154" s="232">
        <v>4.8</v>
      </c>
      <c r="I154" s="137" t="s">
        <v>1197</v>
      </c>
      <c r="J154" s="141">
        <v>3</v>
      </c>
      <c r="K154" s="172">
        <f t="shared" si="2"/>
        <v>14.399999999999999</v>
      </c>
    </row>
    <row r="155" spans="1:11" x14ac:dyDescent="0.25">
      <c r="A155" s="131">
        <v>51</v>
      </c>
      <c r="B155" s="131">
        <v>32</v>
      </c>
      <c r="C155" s="132" t="s">
        <v>1211</v>
      </c>
      <c r="D155" s="131">
        <v>2</v>
      </c>
      <c r="E155" s="133">
        <v>3</v>
      </c>
      <c r="F155" s="139" t="s">
        <v>1213</v>
      </c>
      <c r="G155" s="141" t="s">
        <v>8</v>
      </c>
      <c r="H155" s="232">
        <v>2.12</v>
      </c>
      <c r="I155" s="137" t="s">
        <v>1197</v>
      </c>
      <c r="J155" s="141">
        <v>30</v>
      </c>
      <c r="K155" s="136">
        <f t="shared" si="2"/>
        <v>63.6</v>
      </c>
    </row>
    <row r="156" spans="1:11" x14ac:dyDescent="0.25">
      <c r="A156" s="131">
        <v>2088</v>
      </c>
      <c r="B156" s="131">
        <v>64</v>
      </c>
      <c r="C156" s="132" t="s">
        <v>1789</v>
      </c>
      <c r="D156" s="171">
        <v>8</v>
      </c>
      <c r="E156" s="133">
        <v>8</v>
      </c>
      <c r="F156" s="157" t="s">
        <v>1813</v>
      </c>
      <c r="G156" s="147" t="s">
        <v>1223</v>
      </c>
      <c r="H156" s="240">
        <v>3.42</v>
      </c>
      <c r="I156" s="137" t="s">
        <v>1197</v>
      </c>
      <c r="J156" s="147">
        <v>4</v>
      </c>
      <c r="K156" s="172">
        <f t="shared" si="2"/>
        <v>13.68</v>
      </c>
    </row>
    <row r="157" spans="1:11" x14ac:dyDescent="0.25">
      <c r="A157" s="131">
        <v>1984</v>
      </c>
      <c r="B157" s="131">
        <v>64</v>
      </c>
      <c r="C157" s="132" t="s">
        <v>1789</v>
      </c>
      <c r="D157" s="171">
        <v>1</v>
      </c>
      <c r="E157" s="133">
        <v>9</v>
      </c>
      <c r="F157" s="144" t="s">
        <v>2729</v>
      </c>
      <c r="G157" s="147" t="s">
        <v>1223</v>
      </c>
      <c r="H157" s="240">
        <v>3.42</v>
      </c>
      <c r="I157" s="137" t="s">
        <v>1197</v>
      </c>
      <c r="J157" s="147">
        <v>12</v>
      </c>
      <c r="K157" s="172">
        <f t="shared" si="2"/>
        <v>41.04</v>
      </c>
    </row>
    <row r="158" spans="1:11" ht="25.5" x14ac:dyDescent="0.25">
      <c r="A158" s="131">
        <v>191</v>
      </c>
      <c r="B158" s="131">
        <v>45</v>
      </c>
      <c r="C158" s="132" t="s">
        <v>1219</v>
      </c>
      <c r="D158" s="131">
        <v>3</v>
      </c>
      <c r="E158" s="133">
        <v>10</v>
      </c>
      <c r="F158" s="145" t="s">
        <v>1222</v>
      </c>
      <c r="G158" s="147" t="s">
        <v>1223</v>
      </c>
      <c r="H158" s="241">
        <v>0.28999999999999998</v>
      </c>
      <c r="I158" s="137" t="s">
        <v>1197</v>
      </c>
      <c r="J158" s="147">
        <v>12</v>
      </c>
      <c r="K158" s="136">
        <f t="shared" si="2"/>
        <v>3.4799999999999995</v>
      </c>
    </row>
    <row r="159" spans="1:11" x14ac:dyDescent="0.25">
      <c r="A159" s="131">
        <v>1970</v>
      </c>
      <c r="B159" s="131">
        <v>64</v>
      </c>
      <c r="C159" s="132" t="s">
        <v>1777</v>
      </c>
      <c r="D159" s="171">
        <v>12</v>
      </c>
      <c r="E159" s="133">
        <v>5</v>
      </c>
      <c r="F159" s="144" t="s">
        <v>2760</v>
      </c>
      <c r="G159" s="147" t="s">
        <v>1223</v>
      </c>
      <c r="H159" s="240">
        <v>0.38</v>
      </c>
      <c r="I159" s="137" t="s">
        <v>1197</v>
      </c>
      <c r="J159" s="147">
        <v>48</v>
      </c>
      <c r="K159" s="172">
        <f t="shared" si="2"/>
        <v>18.240000000000002</v>
      </c>
    </row>
    <row r="160" spans="1:11" ht="25.5" x14ac:dyDescent="0.25">
      <c r="A160" s="131">
        <v>2643</v>
      </c>
      <c r="B160" s="131">
        <v>63</v>
      </c>
      <c r="C160" s="132" t="s">
        <v>2055</v>
      </c>
      <c r="D160" s="171">
        <v>4</v>
      </c>
      <c r="E160" s="133">
        <v>73</v>
      </c>
      <c r="F160" s="139" t="s">
        <v>2122</v>
      </c>
      <c r="G160" s="141" t="s">
        <v>8</v>
      </c>
      <c r="H160" s="232">
        <v>1</v>
      </c>
      <c r="I160" s="137" t="s">
        <v>1197</v>
      </c>
      <c r="J160" s="141">
        <v>12</v>
      </c>
      <c r="K160" s="172">
        <f t="shared" si="2"/>
        <v>12</v>
      </c>
    </row>
    <row r="161" spans="1:11" x14ac:dyDescent="0.25">
      <c r="A161" s="131">
        <v>3100</v>
      </c>
      <c r="B161" s="131">
        <v>51</v>
      </c>
      <c r="C161" s="132" t="s">
        <v>2298</v>
      </c>
      <c r="D161" s="171">
        <v>1</v>
      </c>
      <c r="E161" s="135">
        <f>+E160+1</f>
        <v>74</v>
      </c>
      <c r="F161" s="139" t="s">
        <v>2307</v>
      </c>
      <c r="G161" s="141" t="s">
        <v>8</v>
      </c>
      <c r="H161" s="232">
        <v>2.12</v>
      </c>
      <c r="I161" s="137" t="s">
        <v>1197</v>
      </c>
      <c r="J161" s="141">
        <v>12</v>
      </c>
      <c r="K161" s="136">
        <f t="shared" si="2"/>
        <v>25.44</v>
      </c>
    </row>
    <row r="162" spans="1:11" x14ac:dyDescent="0.25">
      <c r="A162" s="131">
        <v>4442</v>
      </c>
      <c r="B162" s="131">
        <v>56</v>
      </c>
      <c r="C162" s="132" t="s">
        <v>2685</v>
      </c>
      <c r="D162" s="131">
        <v>13</v>
      </c>
      <c r="E162" s="179">
        <v>5</v>
      </c>
      <c r="F162" s="139" t="s">
        <v>2699</v>
      </c>
      <c r="G162" s="141" t="s">
        <v>8</v>
      </c>
      <c r="H162" s="232">
        <v>3</v>
      </c>
      <c r="I162" s="137" t="s">
        <v>1197</v>
      </c>
      <c r="J162" s="141">
        <v>12</v>
      </c>
      <c r="K162" s="136">
        <f t="shared" si="2"/>
        <v>36</v>
      </c>
    </row>
    <row r="163" spans="1:11" x14ac:dyDescent="0.25">
      <c r="A163" s="131">
        <v>3298</v>
      </c>
      <c r="B163" s="131">
        <v>49</v>
      </c>
      <c r="C163" s="132" t="s">
        <v>2350</v>
      </c>
      <c r="D163" s="171">
        <v>5</v>
      </c>
      <c r="E163" s="133">
        <v>7</v>
      </c>
      <c r="F163" s="139" t="s">
        <v>2390</v>
      </c>
      <c r="G163" s="141" t="s">
        <v>8</v>
      </c>
      <c r="H163" s="232">
        <v>4.8</v>
      </c>
      <c r="I163" s="137" t="s">
        <v>1197</v>
      </c>
      <c r="J163" s="141">
        <v>5</v>
      </c>
      <c r="K163" s="136">
        <f t="shared" si="2"/>
        <v>24</v>
      </c>
    </row>
    <row r="164" spans="1:11" x14ac:dyDescent="0.25">
      <c r="A164" s="131">
        <v>3494</v>
      </c>
      <c r="B164" s="131">
        <v>48</v>
      </c>
      <c r="C164" s="132" t="s">
        <v>2417</v>
      </c>
      <c r="D164" s="131">
        <v>6</v>
      </c>
      <c r="E164" s="133">
        <v>5</v>
      </c>
      <c r="F164" s="139" t="s">
        <v>2446</v>
      </c>
      <c r="G164" s="141" t="s">
        <v>8</v>
      </c>
      <c r="H164" s="232">
        <v>4.4000000000000004</v>
      </c>
      <c r="I164" s="137" t="s">
        <v>1197</v>
      </c>
      <c r="J164" s="141">
        <v>15</v>
      </c>
      <c r="K164" s="172">
        <f t="shared" si="2"/>
        <v>66</v>
      </c>
    </row>
    <row r="165" spans="1:11" x14ac:dyDescent="0.25">
      <c r="A165" s="131">
        <v>1778</v>
      </c>
      <c r="B165" s="131">
        <v>64</v>
      </c>
      <c r="C165" s="132" t="s">
        <v>1764</v>
      </c>
      <c r="D165" s="171">
        <v>1</v>
      </c>
      <c r="E165" s="133">
        <v>4</v>
      </c>
      <c r="F165" s="139" t="s">
        <v>2761</v>
      </c>
      <c r="G165" s="141" t="s">
        <v>8</v>
      </c>
      <c r="H165" s="232">
        <v>0.5</v>
      </c>
      <c r="I165" s="137" t="s">
        <v>1197</v>
      </c>
      <c r="J165" s="141">
        <v>6</v>
      </c>
      <c r="K165" s="172">
        <f t="shared" ref="K165:K174" si="3">J165*H165</f>
        <v>3</v>
      </c>
    </row>
    <row r="166" spans="1:11" x14ac:dyDescent="0.25">
      <c r="A166" s="131">
        <v>562</v>
      </c>
      <c r="B166" s="131">
        <v>32</v>
      </c>
      <c r="C166" s="132" t="s">
        <v>1415</v>
      </c>
      <c r="D166" s="131">
        <v>4</v>
      </c>
      <c r="E166" s="133">
        <v>4</v>
      </c>
      <c r="F166" s="139" t="s">
        <v>1418</v>
      </c>
      <c r="G166" s="141" t="s">
        <v>1223</v>
      </c>
      <c r="H166" s="232">
        <v>0.34</v>
      </c>
      <c r="I166" s="156" t="s">
        <v>1197</v>
      </c>
      <c r="J166" s="141">
        <v>130</v>
      </c>
      <c r="K166" s="136">
        <f t="shared" si="3"/>
        <v>44.2</v>
      </c>
    </row>
    <row r="167" spans="1:11" x14ac:dyDescent="0.25">
      <c r="A167" s="131">
        <v>2442</v>
      </c>
      <c r="B167" s="131">
        <v>5</v>
      </c>
      <c r="C167" s="132" t="s">
        <v>1997</v>
      </c>
      <c r="D167" s="171">
        <v>4</v>
      </c>
      <c r="E167" s="196">
        <v>2</v>
      </c>
      <c r="F167" s="197" t="s">
        <v>2000</v>
      </c>
      <c r="G167" s="198" t="s">
        <v>1663</v>
      </c>
      <c r="H167" s="233">
        <v>180</v>
      </c>
      <c r="I167" s="137" t="s">
        <v>1200</v>
      </c>
      <c r="J167" s="198">
        <v>120</v>
      </c>
      <c r="K167" s="172">
        <f t="shared" si="3"/>
        <v>21600</v>
      </c>
    </row>
    <row r="168" spans="1:11" x14ac:dyDescent="0.25">
      <c r="A168" s="131">
        <v>2306</v>
      </c>
      <c r="B168" s="131">
        <v>60</v>
      </c>
      <c r="C168" s="132" t="s">
        <v>1862</v>
      </c>
      <c r="D168" s="171">
        <v>6</v>
      </c>
      <c r="E168" s="133">
        <v>49</v>
      </c>
      <c r="F168" s="139" t="s">
        <v>2763</v>
      </c>
      <c r="G168" s="163" t="s">
        <v>1927</v>
      </c>
      <c r="H168" s="232">
        <v>20</v>
      </c>
      <c r="I168" s="137" t="s">
        <v>1200</v>
      </c>
      <c r="J168" s="141">
        <v>100</v>
      </c>
      <c r="K168" s="172">
        <f t="shared" si="3"/>
        <v>2000</v>
      </c>
    </row>
    <row r="169" spans="1:11" x14ac:dyDescent="0.25">
      <c r="A169" s="131">
        <v>2592</v>
      </c>
      <c r="B169" s="131">
        <v>63</v>
      </c>
      <c r="C169" s="132" t="s">
        <v>2055</v>
      </c>
      <c r="D169" s="171">
        <v>4</v>
      </c>
      <c r="E169" s="133">
        <v>16</v>
      </c>
      <c r="F169" s="139" t="s">
        <v>2073</v>
      </c>
      <c r="G169" s="141" t="s">
        <v>8</v>
      </c>
      <c r="H169" s="232">
        <v>0.3</v>
      </c>
      <c r="I169" s="137" t="s">
        <v>1200</v>
      </c>
      <c r="J169" s="141">
        <v>2000</v>
      </c>
      <c r="K169" s="172">
        <f t="shared" si="3"/>
        <v>600</v>
      </c>
    </row>
    <row r="170" spans="1:11" x14ac:dyDescent="0.25">
      <c r="A170" s="131">
        <v>2311</v>
      </c>
      <c r="B170" s="131">
        <v>60</v>
      </c>
      <c r="C170" s="132" t="s">
        <v>1862</v>
      </c>
      <c r="D170" s="171">
        <v>6</v>
      </c>
      <c r="E170" s="133">
        <v>54</v>
      </c>
      <c r="F170" s="139" t="s">
        <v>2762</v>
      </c>
      <c r="G170" s="163" t="s">
        <v>1920</v>
      </c>
      <c r="H170" s="232">
        <v>55</v>
      </c>
      <c r="I170" s="137" t="s">
        <v>1200</v>
      </c>
      <c r="J170" s="141">
        <v>4</v>
      </c>
      <c r="K170" s="136">
        <f t="shared" si="3"/>
        <v>220</v>
      </c>
    </row>
    <row r="171" spans="1:11" x14ac:dyDescent="0.25">
      <c r="A171" s="131">
        <v>2365</v>
      </c>
      <c r="B171" s="131">
        <v>60</v>
      </c>
      <c r="C171" s="132" t="s">
        <v>1862</v>
      </c>
      <c r="D171" s="171">
        <v>7</v>
      </c>
      <c r="E171" s="133">
        <v>22</v>
      </c>
      <c r="F171" s="139" t="s">
        <v>2764</v>
      </c>
      <c r="G171" s="163" t="s">
        <v>1718</v>
      </c>
      <c r="H171" s="232">
        <v>100</v>
      </c>
      <c r="I171" s="137" t="s">
        <v>1200</v>
      </c>
      <c r="J171" s="141">
        <v>5</v>
      </c>
      <c r="K171" s="136">
        <f t="shared" si="3"/>
        <v>500</v>
      </c>
    </row>
    <row r="172" spans="1:11" x14ac:dyDescent="0.25">
      <c r="A172" s="131">
        <v>2368</v>
      </c>
      <c r="B172" s="131">
        <v>60</v>
      </c>
      <c r="C172" s="132" t="s">
        <v>1862</v>
      </c>
      <c r="D172" s="171">
        <v>7</v>
      </c>
      <c r="E172" s="133">
        <v>25</v>
      </c>
      <c r="F172" s="139" t="s">
        <v>2765</v>
      </c>
      <c r="G172" s="163" t="s">
        <v>1718</v>
      </c>
      <c r="H172" s="232">
        <v>100</v>
      </c>
      <c r="I172" s="137" t="s">
        <v>1200</v>
      </c>
      <c r="J172" s="141">
        <v>5</v>
      </c>
      <c r="K172" s="136">
        <f t="shared" si="3"/>
        <v>500</v>
      </c>
    </row>
    <row r="173" spans="1:11" x14ac:dyDescent="0.25">
      <c r="A173" s="131">
        <v>2005</v>
      </c>
      <c r="B173" s="131">
        <v>64</v>
      </c>
      <c r="C173" s="132" t="s">
        <v>1789</v>
      </c>
      <c r="D173" s="171">
        <v>1</v>
      </c>
      <c r="E173" s="133">
        <v>30</v>
      </c>
      <c r="F173" s="144" t="s">
        <v>1393</v>
      </c>
      <c r="G173" s="147" t="s">
        <v>8</v>
      </c>
      <c r="H173" s="240">
        <v>0.8</v>
      </c>
      <c r="I173" s="137" t="s">
        <v>1197</v>
      </c>
      <c r="J173" s="147">
        <v>24</v>
      </c>
      <c r="K173" s="136">
        <f t="shared" si="3"/>
        <v>19.200000000000003</v>
      </c>
    </row>
    <row r="174" spans="1:11" x14ac:dyDescent="0.25">
      <c r="A174" s="131">
        <v>1486</v>
      </c>
      <c r="B174" s="131">
        <v>57</v>
      </c>
      <c r="C174" s="132" t="s">
        <v>1722</v>
      </c>
      <c r="D174" s="171">
        <v>4</v>
      </c>
      <c r="E174" s="135">
        <v>45</v>
      </c>
      <c r="F174" s="157" t="s">
        <v>1733</v>
      </c>
      <c r="G174" s="170" t="s">
        <v>8</v>
      </c>
      <c r="H174" s="251">
        <v>1</v>
      </c>
      <c r="I174" s="137" t="s">
        <v>1197</v>
      </c>
      <c r="J174" s="170">
        <v>6</v>
      </c>
      <c r="K174" s="172">
        <f t="shared" si="3"/>
        <v>6</v>
      </c>
    </row>
    <row r="175" spans="1:11" x14ac:dyDescent="0.25">
      <c r="A175" s="131">
        <v>2942</v>
      </c>
      <c r="B175" s="131">
        <v>1</v>
      </c>
      <c r="C175" s="132" t="s">
        <v>2242</v>
      </c>
      <c r="D175" s="171">
        <v>5</v>
      </c>
      <c r="E175" s="133">
        <v>4</v>
      </c>
      <c r="F175" s="154" t="s">
        <v>2249</v>
      </c>
      <c r="G175" s="141" t="s">
        <v>22</v>
      </c>
      <c r="H175" s="232">
        <v>120</v>
      </c>
      <c r="I175" s="137" t="s">
        <v>1344</v>
      </c>
      <c r="J175" s="141">
        <v>113</v>
      </c>
      <c r="K175" s="172">
        <f t="shared" ref="K175:K202" si="4">J175*H175</f>
        <v>13560</v>
      </c>
    </row>
    <row r="176" spans="1:11" x14ac:dyDescent="0.25">
      <c r="A176" s="131">
        <v>2231</v>
      </c>
      <c r="B176" s="131">
        <v>3</v>
      </c>
      <c r="C176" s="132" t="s">
        <v>1829</v>
      </c>
      <c r="D176" s="171">
        <v>12</v>
      </c>
      <c r="E176" s="133">
        <v>13</v>
      </c>
      <c r="F176" s="139" t="s">
        <v>1857</v>
      </c>
      <c r="G176" s="163" t="s">
        <v>8</v>
      </c>
      <c r="H176" s="232">
        <v>19</v>
      </c>
      <c r="I176" s="137" t="s">
        <v>1609</v>
      </c>
      <c r="J176" s="141">
        <v>600</v>
      </c>
      <c r="K176" s="172">
        <f t="shared" si="4"/>
        <v>11400</v>
      </c>
    </row>
    <row r="177" spans="1:11" x14ac:dyDescent="0.25">
      <c r="A177" s="131">
        <v>2507</v>
      </c>
      <c r="B177" s="131">
        <v>5</v>
      </c>
      <c r="C177" s="132" t="s">
        <v>1997</v>
      </c>
      <c r="D177" s="171">
        <v>6</v>
      </c>
      <c r="E177" s="196">
        <v>21</v>
      </c>
      <c r="F177" s="201" t="s">
        <v>2040</v>
      </c>
      <c r="G177" s="141" t="s">
        <v>2092</v>
      </c>
      <c r="H177" s="242">
        <v>5</v>
      </c>
      <c r="I177" s="137" t="s">
        <v>1609</v>
      </c>
      <c r="J177" s="198">
        <v>25</v>
      </c>
      <c r="K177" s="172">
        <f t="shared" si="4"/>
        <v>125</v>
      </c>
    </row>
    <row r="178" spans="1:11" x14ac:dyDescent="0.25">
      <c r="A178" s="131">
        <v>2675</v>
      </c>
      <c r="B178" s="131">
        <v>63</v>
      </c>
      <c r="C178" s="132" t="s">
        <v>2055</v>
      </c>
      <c r="D178" s="171">
        <v>4</v>
      </c>
      <c r="E178" s="133">
        <v>110</v>
      </c>
      <c r="F178" s="139" t="s">
        <v>2139</v>
      </c>
      <c r="G178" s="141" t="s">
        <v>2092</v>
      </c>
      <c r="H178" s="232">
        <v>30</v>
      </c>
      <c r="I178" s="137" t="s">
        <v>1609</v>
      </c>
      <c r="J178" s="141">
        <v>18</v>
      </c>
      <c r="K178" s="136">
        <f t="shared" si="4"/>
        <v>540</v>
      </c>
    </row>
    <row r="179" spans="1:11" x14ac:dyDescent="0.25">
      <c r="A179" s="131">
        <v>693</v>
      </c>
      <c r="B179" s="131">
        <v>33</v>
      </c>
      <c r="C179" s="132" t="s">
        <v>1440</v>
      </c>
      <c r="D179" s="131">
        <v>6</v>
      </c>
      <c r="E179" s="133">
        <v>4</v>
      </c>
      <c r="F179" s="139" t="s">
        <v>1508</v>
      </c>
      <c r="G179" s="141" t="s">
        <v>22</v>
      </c>
      <c r="H179" s="232">
        <v>450</v>
      </c>
      <c r="I179" s="137" t="s">
        <v>1200</v>
      </c>
      <c r="J179" s="141">
        <v>5</v>
      </c>
      <c r="K179" s="136">
        <f t="shared" si="4"/>
        <v>2250</v>
      </c>
    </row>
    <row r="180" spans="1:11" x14ac:dyDescent="0.25">
      <c r="A180" s="131">
        <v>1169</v>
      </c>
      <c r="B180" s="131">
        <v>44</v>
      </c>
      <c r="C180" s="132" t="s">
        <v>1594</v>
      </c>
      <c r="D180" s="171">
        <v>5</v>
      </c>
      <c r="E180" s="133">
        <v>12</v>
      </c>
      <c r="F180" s="139" t="s">
        <v>1607</v>
      </c>
      <c r="G180" s="141" t="s">
        <v>1608</v>
      </c>
      <c r="H180" s="232">
        <v>120</v>
      </c>
      <c r="I180" s="137" t="s">
        <v>1609</v>
      </c>
      <c r="J180" s="141">
        <v>4</v>
      </c>
      <c r="K180" s="136">
        <f t="shared" si="4"/>
        <v>480</v>
      </c>
    </row>
    <row r="181" spans="1:11" x14ac:dyDescent="0.25">
      <c r="A181" s="131">
        <v>3669</v>
      </c>
      <c r="B181" s="131">
        <v>49</v>
      </c>
      <c r="C181" s="132" t="s">
        <v>2478</v>
      </c>
      <c r="D181" s="131">
        <v>1</v>
      </c>
      <c r="E181" s="133">
        <v>3</v>
      </c>
      <c r="F181" s="139" t="s">
        <v>2479</v>
      </c>
      <c r="G181" s="141" t="s">
        <v>8</v>
      </c>
      <c r="H181" s="232">
        <v>120</v>
      </c>
      <c r="I181" s="137" t="s">
        <v>1200</v>
      </c>
      <c r="J181" s="141">
        <v>1</v>
      </c>
      <c r="K181" s="136">
        <f t="shared" si="4"/>
        <v>120</v>
      </c>
    </row>
    <row r="182" spans="1:11" x14ac:dyDescent="0.25">
      <c r="A182" s="131">
        <v>2489</v>
      </c>
      <c r="B182" s="131">
        <v>5</v>
      </c>
      <c r="C182" s="132" t="s">
        <v>1997</v>
      </c>
      <c r="D182" s="171">
        <v>6</v>
      </c>
      <c r="E182" s="196">
        <v>3</v>
      </c>
      <c r="F182" s="197" t="s">
        <v>2023</v>
      </c>
      <c r="G182" s="198" t="s">
        <v>22</v>
      </c>
      <c r="H182" s="242">
        <v>30</v>
      </c>
      <c r="I182" s="137" t="s">
        <v>1200</v>
      </c>
      <c r="J182" s="198">
        <v>2</v>
      </c>
      <c r="K182" s="172">
        <f t="shared" si="4"/>
        <v>60</v>
      </c>
    </row>
    <row r="183" spans="1:11" x14ac:dyDescent="0.25">
      <c r="A183" s="131">
        <v>2840</v>
      </c>
      <c r="B183" s="131">
        <v>67</v>
      </c>
      <c r="C183" s="132" t="s">
        <v>2195</v>
      </c>
      <c r="D183" s="171">
        <v>3</v>
      </c>
      <c r="E183" s="133">
        <v>10</v>
      </c>
      <c r="F183" s="139" t="s">
        <v>2202</v>
      </c>
      <c r="G183" s="141" t="s">
        <v>1223</v>
      </c>
      <c r="H183" s="232">
        <v>10</v>
      </c>
      <c r="I183" s="137" t="s">
        <v>1197</v>
      </c>
      <c r="J183" s="141">
        <v>50</v>
      </c>
      <c r="K183" s="136">
        <f t="shared" si="4"/>
        <v>500</v>
      </c>
    </row>
    <row r="184" spans="1:11" x14ac:dyDescent="0.25">
      <c r="A184" s="131">
        <v>2931</v>
      </c>
      <c r="B184" s="131">
        <v>66</v>
      </c>
      <c r="C184" s="132" t="s">
        <v>2223</v>
      </c>
      <c r="D184" s="171">
        <v>6</v>
      </c>
      <c r="E184" s="133">
        <v>12</v>
      </c>
      <c r="F184" s="139" t="s">
        <v>2240</v>
      </c>
      <c r="G184" s="141" t="s">
        <v>2241</v>
      </c>
      <c r="H184" s="255">
        <v>4.5</v>
      </c>
      <c r="I184" s="137" t="s">
        <v>1200</v>
      </c>
      <c r="J184" s="141">
        <v>12</v>
      </c>
      <c r="K184" s="172">
        <f t="shared" si="4"/>
        <v>54</v>
      </c>
    </row>
    <row r="185" spans="1:11" x14ac:dyDescent="0.25">
      <c r="A185" s="131">
        <v>2316</v>
      </c>
      <c r="B185" s="131">
        <v>60</v>
      </c>
      <c r="C185" s="132" t="s">
        <v>1862</v>
      </c>
      <c r="D185" s="171">
        <v>6</v>
      </c>
      <c r="E185" s="133">
        <v>59</v>
      </c>
      <c r="F185" s="139" t="s">
        <v>2766</v>
      </c>
      <c r="G185" s="163" t="s">
        <v>1778</v>
      </c>
      <c r="H185" s="232">
        <v>180</v>
      </c>
      <c r="I185" s="137" t="s">
        <v>1200</v>
      </c>
      <c r="J185" s="141">
        <v>50</v>
      </c>
      <c r="K185" s="136">
        <f t="shared" si="4"/>
        <v>9000</v>
      </c>
    </row>
    <row r="186" spans="1:11" x14ac:dyDescent="0.25">
      <c r="A186" s="131">
        <v>2633</v>
      </c>
      <c r="B186" s="131">
        <v>63</v>
      </c>
      <c r="C186" s="132" t="s">
        <v>2055</v>
      </c>
      <c r="D186" s="171">
        <v>4</v>
      </c>
      <c r="E186" s="133">
        <v>60</v>
      </c>
      <c r="F186" s="150" t="s">
        <v>2118</v>
      </c>
      <c r="G186" s="141" t="s">
        <v>2117</v>
      </c>
      <c r="H186" s="232">
        <v>2</v>
      </c>
      <c r="I186" s="137" t="s">
        <v>2113</v>
      </c>
      <c r="J186" s="141">
        <v>30</v>
      </c>
      <c r="K186" s="136">
        <f t="shared" si="4"/>
        <v>60</v>
      </c>
    </row>
    <row r="187" spans="1:11" x14ac:dyDescent="0.25">
      <c r="A187" s="131">
        <v>3625</v>
      </c>
      <c r="B187" s="131">
        <v>52</v>
      </c>
      <c r="C187" s="132" t="s">
        <v>2473</v>
      </c>
      <c r="D187" s="131">
        <v>5</v>
      </c>
      <c r="E187" s="133">
        <v>2</v>
      </c>
      <c r="F187" s="154" t="s">
        <v>2475</v>
      </c>
      <c r="G187" s="141" t="s">
        <v>22</v>
      </c>
      <c r="H187" s="232">
        <v>150</v>
      </c>
      <c r="I187" s="137" t="s">
        <v>1200</v>
      </c>
      <c r="J187" s="141">
        <v>45</v>
      </c>
      <c r="K187" s="136">
        <f t="shared" si="4"/>
        <v>6750</v>
      </c>
    </row>
    <row r="188" spans="1:11" x14ac:dyDescent="0.25">
      <c r="A188" s="131">
        <v>2676</v>
      </c>
      <c r="B188" s="131">
        <v>63</v>
      </c>
      <c r="C188" s="132" t="s">
        <v>2055</v>
      </c>
      <c r="D188" s="171">
        <v>4</v>
      </c>
      <c r="E188" s="133">
        <v>111</v>
      </c>
      <c r="F188" s="139" t="s">
        <v>2140</v>
      </c>
      <c r="G188" s="141" t="s">
        <v>8</v>
      </c>
      <c r="H188" s="232">
        <v>33</v>
      </c>
      <c r="I188" s="137" t="s">
        <v>1200</v>
      </c>
      <c r="J188" s="141">
        <v>10</v>
      </c>
      <c r="K188" s="172">
        <f t="shared" si="4"/>
        <v>330</v>
      </c>
    </row>
    <row r="189" spans="1:11" x14ac:dyDescent="0.25">
      <c r="A189" s="131">
        <v>4403</v>
      </c>
      <c r="B189" s="131">
        <v>56</v>
      </c>
      <c r="C189" s="132" t="s">
        <v>2685</v>
      </c>
      <c r="D189" s="131">
        <v>4</v>
      </c>
      <c r="E189" s="179">
        <v>1</v>
      </c>
      <c r="F189" s="139" t="s">
        <v>2689</v>
      </c>
      <c r="G189" s="141" t="s">
        <v>1360</v>
      </c>
      <c r="H189" s="232">
        <v>3.5</v>
      </c>
      <c r="I189" s="137" t="s">
        <v>1200</v>
      </c>
      <c r="J189" s="141">
        <v>15</v>
      </c>
      <c r="K189" s="136">
        <f t="shared" si="4"/>
        <v>52.5</v>
      </c>
    </row>
    <row r="190" spans="1:11" x14ac:dyDescent="0.25">
      <c r="A190" s="131">
        <v>668</v>
      </c>
      <c r="B190" s="131">
        <v>33</v>
      </c>
      <c r="C190" s="132" t="s">
        <v>1440</v>
      </c>
      <c r="D190" s="131">
        <v>3</v>
      </c>
      <c r="E190" s="133">
        <v>2</v>
      </c>
      <c r="F190" s="139" t="s">
        <v>1483</v>
      </c>
      <c r="G190" s="141" t="s">
        <v>1414</v>
      </c>
      <c r="H190" s="232">
        <v>550</v>
      </c>
      <c r="I190" s="137" t="s">
        <v>1200</v>
      </c>
      <c r="J190" s="141">
        <v>1</v>
      </c>
      <c r="K190" s="136">
        <f t="shared" si="4"/>
        <v>550</v>
      </c>
    </row>
    <row r="191" spans="1:11" x14ac:dyDescent="0.25">
      <c r="A191" s="131">
        <v>667</v>
      </c>
      <c r="B191" s="131">
        <v>33</v>
      </c>
      <c r="C191" s="132" t="s">
        <v>1440</v>
      </c>
      <c r="D191" s="131">
        <v>3</v>
      </c>
      <c r="E191" s="133">
        <v>1</v>
      </c>
      <c r="F191" s="139" t="s">
        <v>1482</v>
      </c>
      <c r="G191" s="141" t="s">
        <v>1414</v>
      </c>
      <c r="H191" s="232">
        <v>580</v>
      </c>
      <c r="I191" s="137" t="s">
        <v>1200</v>
      </c>
      <c r="J191" s="141">
        <v>6</v>
      </c>
      <c r="K191" s="136">
        <f t="shared" si="4"/>
        <v>3480</v>
      </c>
    </row>
    <row r="192" spans="1:11" x14ac:dyDescent="0.25">
      <c r="A192" s="131">
        <v>3158</v>
      </c>
      <c r="B192" s="131">
        <v>51</v>
      </c>
      <c r="C192" s="132" t="s">
        <v>2298</v>
      </c>
      <c r="D192" s="131">
        <v>5</v>
      </c>
      <c r="E192" s="184">
        <v>3</v>
      </c>
      <c r="F192" s="157" t="s">
        <v>2346</v>
      </c>
      <c r="G192" s="141" t="s">
        <v>8</v>
      </c>
      <c r="H192" s="232">
        <v>4000</v>
      </c>
      <c r="I192" s="137" t="s">
        <v>1200</v>
      </c>
      <c r="J192" s="141">
        <v>2</v>
      </c>
      <c r="K192" s="136">
        <f t="shared" si="4"/>
        <v>8000</v>
      </c>
    </row>
    <row r="193" spans="1:11" x14ac:dyDescent="0.25">
      <c r="A193" s="131">
        <v>2283</v>
      </c>
      <c r="B193" s="131">
        <v>60</v>
      </c>
      <c r="C193" s="132" t="s">
        <v>1862</v>
      </c>
      <c r="D193" s="171">
        <v>6</v>
      </c>
      <c r="E193" s="133">
        <v>26</v>
      </c>
      <c r="F193" s="139" t="s">
        <v>1899</v>
      </c>
      <c r="G193" s="163" t="s">
        <v>1900</v>
      </c>
      <c r="H193" s="232">
        <v>48</v>
      </c>
      <c r="I193" s="137" t="s">
        <v>1200</v>
      </c>
      <c r="J193" s="141">
        <v>50</v>
      </c>
      <c r="K193" s="136">
        <f t="shared" si="4"/>
        <v>2400</v>
      </c>
    </row>
    <row r="194" spans="1:11" x14ac:dyDescent="0.25">
      <c r="A194" s="131">
        <v>4209</v>
      </c>
      <c r="B194" s="131">
        <v>50</v>
      </c>
      <c r="C194" s="132" t="s">
        <v>2594</v>
      </c>
      <c r="D194" s="131">
        <v>6</v>
      </c>
      <c r="E194" s="133">
        <v>68</v>
      </c>
      <c r="F194" s="139" t="s">
        <v>2634</v>
      </c>
      <c r="G194" s="141" t="s">
        <v>1360</v>
      </c>
      <c r="H194" s="232">
        <v>12</v>
      </c>
      <c r="I194" s="137" t="s">
        <v>1200</v>
      </c>
      <c r="J194" s="141">
        <v>7</v>
      </c>
      <c r="K194" s="136">
        <f t="shared" si="4"/>
        <v>84</v>
      </c>
    </row>
    <row r="195" spans="1:11" x14ac:dyDescent="0.25">
      <c r="A195" s="131">
        <v>2292</v>
      </c>
      <c r="B195" s="131">
        <v>60</v>
      </c>
      <c r="C195" s="132" t="s">
        <v>1862</v>
      </c>
      <c r="D195" s="171">
        <v>6</v>
      </c>
      <c r="E195" s="133">
        <v>35</v>
      </c>
      <c r="F195" s="139" t="s">
        <v>1909</v>
      </c>
      <c r="G195" s="163" t="s">
        <v>1778</v>
      </c>
      <c r="H195" s="232">
        <v>33</v>
      </c>
      <c r="I195" s="137" t="s">
        <v>1200</v>
      </c>
      <c r="J195" s="141">
        <v>12</v>
      </c>
      <c r="K195" s="136">
        <f t="shared" si="4"/>
        <v>396</v>
      </c>
    </row>
    <row r="196" spans="1:11" x14ac:dyDescent="0.25">
      <c r="A196" s="131">
        <v>2291</v>
      </c>
      <c r="B196" s="131">
        <v>60</v>
      </c>
      <c r="C196" s="132" t="s">
        <v>1862</v>
      </c>
      <c r="D196" s="171">
        <v>6</v>
      </c>
      <c r="E196" s="133">
        <v>34</v>
      </c>
      <c r="F196" s="139" t="s">
        <v>1908</v>
      </c>
      <c r="G196" s="163" t="s">
        <v>1778</v>
      </c>
      <c r="H196" s="232">
        <v>35</v>
      </c>
      <c r="I196" s="137" t="s">
        <v>1200</v>
      </c>
      <c r="J196" s="141">
        <v>12</v>
      </c>
      <c r="K196" s="172">
        <f t="shared" si="4"/>
        <v>420</v>
      </c>
    </row>
    <row r="197" spans="1:11" x14ac:dyDescent="0.25">
      <c r="A197" s="131">
        <v>2374</v>
      </c>
      <c r="B197" s="131">
        <v>60</v>
      </c>
      <c r="C197" s="132" t="s">
        <v>1862</v>
      </c>
      <c r="D197" s="171">
        <v>7</v>
      </c>
      <c r="E197" s="133">
        <v>31</v>
      </c>
      <c r="F197" s="139" t="s">
        <v>1979</v>
      </c>
      <c r="G197" s="163" t="s">
        <v>1976</v>
      </c>
      <c r="H197" s="232">
        <v>70</v>
      </c>
      <c r="I197" s="137" t="s">
        <v>1200</v>
      </c>
      <c r="J197" s="141">
        <v>1</v>
      </c>
      <c r="K197" s="136">
        <f t="shared" si="4"/>
        <v>70</v>
      </c>
    </row>
    <row r="198" spans="1:11" x14ac:dyDescent="0.25">
      <c r="A198" s="131">
        <v>672</v>
      </c>
      <c r="B198" s="131">
        <v>33</v>
      </c>
      <c r="C198" s="132" t="s">
        <v>1440</v>
      </c>
      <c r="D198" s="131">
        <v>3</v>
      </c>
      <c r="E198" s="133">
        <v>6</v>
      </c>
      <c r="F198" s="139" t="s">
        <v>1487</v>
      </c>
      <c r="G198" s="141" t="s">
        <v>8</v>
      </c>
      <c r="H198" s="232">
        <v>7.5</v>
      </c>
      <c r="I198" s="137" t="s">
        <v>1200</v>
      </c>
      <c r="J198" s="141">
        <v>100</v>
      </c>
      <c r="K198" s="136">
        <f t="shared" si="4"/>
        <v>750</v>
      </c>
    </row>
    <row r="199" spans="1:11" x14ac:dyDescent="0.25">
      <c r="A199" s="131">
        <v>3081</v>
      </c>
      <c r="B199" s="131">
        <v>51</v>
      </c>
      <c r="C199" s="132" t="s">
        <v>2298</v>
      </c>
      <c r="D199" s="171">
        <v>1</v>
      </c>
      <c r="E199" s="135">
        <f>+E198+1</f>
        <v>7</v>
      </c>
      <c r="F199" s="139" t="s">
        <v>2302</v>
      </c>
      <c r="G199" s="141" t="s">
        <v>2303</v>
      </c>
      <c r="H199" s="232">
        <v>2.4</v>
      </c>
      <c r="I199" s="137" t="s">
        <v>1200</v>
      </c>
      <c r="J199" s="141">
        <v>1</v>
      </c>
      <c r="K199" s="172">
        <f t="shared" si="4"/>
        <v>2.4</v>
      </c>
    </row>
    <row r="200" spans="1:11" x14ac:dyDescent="0.25">
      <c r="A200" s="131">
        <v>3082</v>
      </c>
      <c r="B200" s="131">
        <v>51</v>
      </c>
      <c r="C200" s="132" t="s">
        <v>2298</v>
      </c>
      <c r="D200" s="171">
        <v>1</v>
      </c>
      <c r="E200" s="135">
        <f>+E199+1</f>
        <v>8</v>
      </c>
      <c r="F200" s="139" t="s">
        <v>2304</v>
      </c>
      <c r="G200" s="141" t="s">
        <v>2305</v>
      </c>
      <c r="H200" s="232">
        <v>0.6</v>
      </c>
      <c r="I200" s="137" t="s">
        <v>1197</v>
      </c>
      <c r="J200" s="141">
        <v>4</v>
      </c>
      <c r="K200" s="136">
        <f t="shared" si="4"/>
        <v>2.4</v>
      </c>
    </row>
    <row r="201" spans="1:11" x14ac:dyDescent="0.25">
      <c r="A201" s="131">
        <v>1695</v>
      </c>
      <c r="B201" s="131">
        <v>57</v>
      </c>
      <c r="C201" s="132" t="s">
        <v>1751</v>
      </c>
      <c r="D201" s="171">
        <v>14</v>
      </c>
      <c r="E201" s="133">
        <v>39</v>
      </c>
      <c r="F201" s="157" t="s">
        <v>1589</v>
      </c>
      <c r="G201" s="141" t="s">
        <v>8</v>
      </c>
      <c r="H201" s="232">
        <v>40</v>
      </c>
      <c r="I201" s="137" t="s">
        <v>1200</v>
      </c>
      <c r="J201" s="177">
        <v>3</v>
      </c>
      <c r="K201" s="136">
        <f t="shared" si="4"/>
        <v>120</v>
      </c>
    </row>
    <row r="202" spans="1:11" x14ac:dyDescent="0.25">
      <c r="A202" s="131">
        <v>3066</v>
      </c>
      <c r="B202" s="131">
        <v>9</v>
      </c>
      <c r="C202" s="132" t="s">
        <v>2286</v>
      </c>
      <c r="D202" s="171">
        <v>15</v>
      </c>
      <c r="E202" s="135">
        <v>37</v>
      </c>
      <c r="F202" s="139" t="s">
        <v>1589</v>
      </c>
      <c r="G202" s="141" t="s">
        <v>8</v>
      </c>
      <c r="H202" s="232">
        <v>25</v>
      </c>
      <c r="I202" s="137" t="s">
        <v>1200</v>
      </c>
      <c r="J202" s="141">
        <v>2</v>
      </c>
      <c r="K202" s="136">
        <f t="shared" si="4"/>
        <v>50</v>
      </c>
    </row>
    <row r="203" spans="1:11" x14ac:dyDescent="0.25">
      <c r="A203" s="131">
        <v>2565</v>
      </c>
      <c r="B203" s="131">
        <v>63</v>
      </c>
      <c r="C203" s="132" t="s">
        <v>2055</v>
      </c>
      <c r="D203" s="171">
        <v>1</v>
      </c>
      <c r="E203" s="133">
        <v>2</v>
      </c>
      <c r="F203" s="139" t="s">
        <v>2056</v>
      </c>
      <c r="G203" s="141" t="s">
        <v>1561</v>
      </c>
      <c r="H203" s="232">
        <v>120</v>
      </c>
      <c r="I203" s="137" t="s">
        <v>1197</v>
      </c>
      <c r="J203" s="141">
        <v>5</v>
      </c>
      <c r="K203" s="172">
        <f t="shared" ref="K203:K219" si="5">J203*H203</f>
        <v>600</v>
      </c>
    </row>
    <row r="204" spans="1:11" x14ac:dyDescent="0.25">
      <c r="A204" s="131">
        <v>2367</v>
      </c>
      <c r="B204" s="131">
        <v>60</v>
      </c>
      <c r="C204" s="132" t="s">
        <v>1862</v>
      </c>
      <c r="D204" s="171">
        <v>7</v>
      </c>
      <c r="E204" s="133">
        <v>24</v>
      </c>
      <c r="F204" s="139" t="s">
        <v>2767</v>
      </c>
      <c r="G204" s="163" t="s">
        <v>15</v>
      </c>
      <c r="H204" s="232">
        <v>100</v>
      </c>
      <c r="I204" s="137" t="s">
        <v>1200</v>
      </c>
      <c r="J204" s="141">
        <v>2</v>
      </c>
      <c r="K204" s="136">
        <f t="shared" si="5"/>
        <v>200</v>
      </c>
    </row>
    <row r="205" spans="1:11" x14ac:dyDescent="0.25">
      <c r="A205" s="131">
        <v>2133</v>
      </c>
      <c r="B205" s="131">
        <v>70</v>
      </c>
      <c r="C205" s="132" t="s">
        <v>1819</v>
      </c>
      <c r="D205" s="171">
        <v>3</v>
      </c>
      <c r="E205" s="192">
        <v>2</v>
      </c>
      <c r="F205" s="139" t="s">
        <v>1823</v>
      </c>
      <c r="G205" s="163" t="s">
        <v>8</v>
      </c>
      <c r="H205" s="246">
        <v>1700</v>
      </c>
      <c r="I205" s="137" t="s">
        <v>1604</v>
      </c>
      <c r="J205" s="163">
        <v>1</v>
      </c>
      <c r="K205" s="136">
        <f t="shared" si="5"/>
        <v>1700</v>
      </c>
    </row>
    <row r="206" spans="1:11" x14ac:dyDescent="0.25">
      <c r="A206" s="131">
        <v>1162</v>
      </c>
      <c r="B206" s="131">
        <v>44</v>
      </c>
      <c r="C206" s="132" t="s">
        <v>1594</v>
      </c>
      <c r="D206" s="171">
        <v>5</v>
      </c>
      <c r="E206" s="133">
        <v>5</v>
      </c>
      <c r="F206" s="139" t="s">
        <v>1603</v>
      </c>
      <c r="G206" s="141" t="s">
        <v>8</v>
      </c>
      <c r="H206" s="232">
        <v>700</v>
      </c>
      <c r="I206" s="137" t="s">
        <v>1604</v>
      </c>
      <c r="J206" s="141">
        <v>1</v>
      </c>
      <c r="K206" s="136">
        <f t="shared" si="5"/>
        <v>700</v>
      </c>
    </row>
    <row r="207" spans="1:11" x14ac:dyDescent="0.25">
      <c r="A207" s="131">
        <v>2229</v>
      </c>
      <c r="B207" s="131">
        <v>3</v>
      </c>
      <c r="C207" s="132" t="s">
        <v>1829</v>
      </c>
      <c r="D207" s="171">
        <v>12</v>
      </c>
      <c r="E207" s="133">
        <v>11</v>
      </c>
      <c r="F207" s="139" t="s">
        <v>1855</v>
      </c>
      <c r="G207" s="163" t="s">
        <v>8</v>
      </c>
      <c r="H207" s="232">
        <v>64</v>
      </c>
      <c r="I207" s="137" t="s">
        <v>1344</v>
      </c>
      <c r="J207" s="141">
        <v>600</v>
      </c>
      <c r="K207" s="172">
        <f t="shared" si="5"/>
        <v>38400</v>
      </c>
    </row>
    <row r="208" spans="1:11" x14ac:dyDescent="0.25">
      <c r="A208" s="131">
        <v>2957</v>
      </c>
      <c r="B208" s="131">
        <v>1</v>
      </c>
      <c r="C208" s="132" t="s">
        <v>2242</v>
      </c>
      <c r="D208" s="171">
        <v>5</v>
      </c>
      <c r="E208" s="133">
        <v>19</v>
      </c>
      <c r="F208" s="154" t="s">
        <v>2261</v>
      </c>
      <c r="G208" s="141" t="s">
        <v>22</v>
      </c>
      <c r="H208" s="232">
        <v>57</v>
      </c>
      <c r="I208" s="137" t="s">
        <v>1344</v>
      </c>
      <c r="J208" s="141">
        <v>3</v>
      </c>
      <c r="K208" s="172">
        <f t="shared" si="5"/>
        <v>171</v>
      </c>
    </row>
    <row r="209" spans="1:11" x14ac:dyDescent="0.25">
      <c r="A209" s="131">
        <v>2952</v>
      </c>
      <c r="B209" s="131">
        <v>1</v>
      </c>
      <c r="C209" s="132" t="s">
        <v>2242</v>
      </c>
      <c r="D209" s="171">
        <v>5</v>
      </c>
      <c r="E209" s="133">
        <v>14</v>
      </c>
      <c r="F209" s="154" t="s">
        <v>2257</v>
      </c>
      <c r="G209" s="141" t="s">
        <v>22</v>
      </c>
      <c r="H209" s="232">
        <v>57</v>
      </c>
      <c r="I209" s="137" t="s">
        <v>1344</v>
      </c>
      <c r="J209" s="141">
        <v>10</v>
      </c>
      <c r="K209" s="172">
        <f t="shared" si="5"/>
        <v>570</v>
      </c>
    </row>
    <row r="210" spans="1:11" x14ac:dyDescent="0.25">
      <c r="A210" s="131">
        <v>2960</v>
      </c>
      <c r="B210" s="131">
        <v>1</v>
      </c>
      <c r="C210" s="132" t="s">
        <v>2242</v>
      </c>
      <c r="D210" s="171">
        <v>5</v>
      </c>
      <c r="E210" s="133">
        <v>22</v>
      </c>
      <c r="F210" s="154" t="s">
        <v>2263</v>
      </c>
      <c r="G210" s="141" t="s">
        <v>22</v>
      </c>
      <c r="H210" s="232">
        <v>57</v>
      </c>
      <c r="I210" s="137" t="s">
        <v>1344</v>
      </c>
      <c r="J210" s="141">
        <v>3</v>
      </c>
      <c r="K210" s="172">
        <f t="shared" si="5"/>
        <v>171</v>
      </c>
    </row>
    <row r="211" spans="1:11" x14ac:dyDescent="0.25">
      <c r="A211" s="131">
        <v>3695</v>
      </c>
      <c r="B211" s="131">
        <v>49</v>
      </c>
      <c r="C211" s="132" t="s">
        <v>2478</v>
      </c>
      <c r="D211" s="131">
        <v>5</v>
      </c>
      <c r="E211" s="133">
        <v>1</v>
      </c>
      <c r="F211" s="154" t="s">
        <v>2490</v>
      </c>
      <c r="G211" s="141" t="s">
        <v>22</v>
      </c>
      <c r="H211" s="232">
        <v>15</v>
      </c>
      <c r="I211" s="137" t="s">
        <v>1344</v>
      </c>
      <c r="J211" s="141">
        <v>70</v>
      </c>
      <c r="K211" s="172">
        <f t="shared" si="5"/>
        <v>1050</v>
      </c>
    </row>
    <row r="212" spans="1:11" x14ac:dyDescent="0.25">
      <c r="A212" s="131">
        <v>3286</v>
      </c>
      <c r="B212" s="131">
        <v>49</v>
      </c>
      <c r="C212" s="132" t="s">
        <v>2350</v>
      </c>
      <c r="D212" s="171">
        <v>3</v>
      </c>
      <c r="E212" s="133">
        <v>20</v>
      </c>
      <c r="F212" s="139" t="s">
        <v>2384</v>
      </c>
      <c r="G212" s="141" t="s">
        <v>1223</v>
      </c>
      <c r="H212" s="232">
        <v>24</v>
      </c>
      <c r="I212" s="137" t="s">
        <v>1200</v>
      </c>
      <c r="J212" s="141">
        <v>3</v>
      </c>
      <c r="K212" s="136">
        <f t="shared" si="5"/>
        <v>72</v>
      </c>
    </row>
    <row r="213" spans="1:11" x14ac:dyDescent="0.25">
      <c r="A213" s="131">
        <v>1286</v>
      </c>
      <c r="B213" s="131">
        <v>47</v>
      </c>
      <c r="C213" s="132" t="s">
        <v>1624</v>
      </c>
      <c r="D213" s="131">
        <v>10</v>
      </c>
      <c r="E213" s="133">
        <v>3</v>
      </c>
      <c r="F213" s="139" t="s">
        <v>1656</v>
      </c>
      <c r="G213" s="141" t="s">
        <v>9</v>
      </c>
      <c r="H213" s="232">
        <v>1500</v>
      </c>
      <c r="I213" s="137" t="s">
        <v>1178</v>
      </c>
      <c r="J213" s="141">
        <v>1</v>
      </c>
      <c r="K213" s="136">
        <f t="shared" si="5"/>
        <v>1500</v>
      </c>
    </row>
    <row r="214" spans="1:11" x14ac:dyDescent="0.25">
      <c r="A214" s="131">
        <v>281</v>
      </c>
      <c r="B214" s="131">
        <v>58</v>
      </c>
      <c r="C214" s="132" t="s">
        <v>1263</v>
      </c>
      <c r="D214" s="131">
        <v>1</v>
      </c>
      <c r="E214" s="133">
        <v>1</v>
      </c>
      <c r="F214" s="139" t="s">
        <v>1264</v>
      </c>
      <c r="G214" s="141" t="s">
        <v>9</v>
      </c>
      <c r="H214" s="232">
        <v>5000</v>
      </c>
      <c r="I214" s="137" t="s">
        <v>1265</v>
      </c>
      <c r="J214" s="141">
        <v>12</v>
      </c>
      <c r="K214" s="136">
        <f t="shared" si="5"/>
        <v>60000</v>
      </c>
    </row>
    <row r="215" spans="1:11" x14ac:dyDescent="0.25">
      <c r="A215" s="131">
        <v>2487</v>
      </c>
      <c r="B215" s="131">
        <v>5</v>
      </c>
      <c r="C215" s="132" t="s">
        <v>1997</v>
      </c>
      <c r="D215" s="171">
        <v>6</v>
      </c>
      <c r="E215" s="196">
        <v>1</v>
      </c>
      <c r="F215" s="197" t="s">
        <v>2021</v>
      </c>
      <c r="G215" s="198" t="s">
        <v>22</v>
      </c>
      <c r="H215" s="242">
        <v>20</v>
      </c>
      <c r="I215" s="137" t="s">
        <v>1200</v>
      </c>
      <c r="J215" s="198">
        <v>5</v>
      </c>
      <c r="K215" s="172">
        <f t="shared" si="5"/>
        <v>100</v>
      </c>
    </row>
    <row r="216" spans="1:11" x14ac:dyDescent="0.25">
      <c r="A216" s="131">
        <v>3481</v>
      </c>
      <c r="B216" s="131">
        <v>48</v>
      </c>
      <c r="C216" s="132" t="s">
        <v>2417</v>
      </c>
      <c r="D216" s="131">
        <v>4</v>
      </c>
      <c r="E216" s="133">
        <v>2</v>
      </c>
      <c r="F216" s="154" t="s">
        <v>2444</v>
      </c>
      <c r="G216" s="141" t="s">
        <v>8</v>
      </c>
      <c r="H216" s="232">
        <v>25</v>
      </c>
      <c r="I216" s="137" t="s">
        <v>1200</v>
      </c>
      <c r="J216" s="141">
        <v>400</v>
      </c>
      <c r="K216" s="136">
        <f t="shared" si="5"/>
        <v>10000</v>
      </c>
    </row>
    <row r="217" spans="1:11" x14ac:dyDescent="0.25">
      <c r="A217" s="131">
        <v>4502</v>
      </c>
      <c r="B217" s="131">
        <v>56</v>
      </c>
      <c r="C217" s="132" t="s">
        <v>2685</v>
      </c>
      <c r="D217" s="131">
        <v>13</v>
      </c>
      <c r="E217" s="179">
        <v>65</v>
      </c>
      <c r="F217" s="139" t="s">
        <v>2715</v>
      </c>
      <c r="G217" s="141" t="s">
        <v>8</v>
      </c>
      <c r="H217" s="232">
        <v>15</v>
      </c>
      <c r="I217" s="137" t="s">
        <v>1200</v>
      </c>
      <c r="J217" s="141">
        <v>6</v>
      </c>
      <c r="K217" s="136">
        <f t="shared" si="5"/>
        <v>90</v>
      </c>
    </row>
    <row r="218" spans="1:11" x14ac:dyDescent="0.25">
      <c r="A218" s="131">
        <v>2599</v>
      </c>
      <c r="B218" s="131">
        <v>63</v>
      </c>
      <c r="C218" s="132" t="s">
        <v>2055</v>
      </c>
      <c r="D218" s="171">
        <v>4</v>
      </c>
      <c r="E218" s="133">
        <v>25</v>
      </c>
      <c r="F218" s="139" t="s">
        <v>2080</v>
      </c>
      <c r="G218" s="141" t="s">
        <v>8</v>
      </c>
      <c r="H218" s="232">
        <v>55</v>
      </c>
      <c r="I218" s="137" t="s">
        <v>1200</v>
      </c>
      <c r="J218" s="141">
        <v>20</v>
      </c>
      <c r="K218" s="136">
        <f t="shared" si="5"/>
        <v>1100</v>
      </c>
    </row>
    <row r="219" spans="1:11" x14ac:dyDescent="0.25">
      <c r="A219" s="131">
        <v>580</v>
      </c>
      <c r="B219" s="131">
        <v>69</v>
      </c>
      <c r="C219" s="132" t="s">
        <v>1431</v>
      </c>
      <c r="D219" s="131">
        <v>1</v>
      </c>
      <c r="E219" s="133">
        <v>1</v>
      </c>
      <c r="F219" s="164" t="s">
        <v>1432</v>
      </c>
      <c r="G219" s="135" t="s">
        <v>7</v>
      </c>
      <c r="H219" s="257">
        <v>800</v>
      </c>
      <c r="I219" s="156" t="s">
        <v>1178</v>
      </c>
      <c r="J219" s="135">
        <v>10</v>
      </c>
      <c r="K219" s="136">
        <f t="shared" si="5"/>
        <v>8000</v>
      </c>
    </row>
    <row r="220" spans="1:11" x14ac:dyDescent="0.25">
      <c r="A220" s="131">
        <v>383</v>
      </c>
      <c r="B220" s="131">
        <v>32</v>
      </c>
      <c r="C220" s="132" t="s">
        <v>1309</v>
      </c>
      <c r="D220" s="131">
        <v>9</v>
      </c>
      <c r="E220" s="133">
        <v>2</v>
      </c>
      <c r="F220" s="139" t="s">
        <v>2768</v>
      </c>
      <c r="G220" s="163" t="s">
        <v>9</v>
      </c>
      <c r="H220" s="232">
        <v>500</v>
      </c>
      <c r="I220" s="137" t="s">
        <v>1178</v>
      </c>
      <c r="J220" s="141">
        <v>1</v>
      </c>
      <c r="K220" s="136">
        <f t="shared" ref="K220:K254" si="6">J220*H220</f>
        <v>500</v>
      </c>
    </row>
    <row r="221" spans="1:11" x14ac:dyDescent="0.25">
      <c r="A221" s="131">
        <v>849</v>
      </c>
      <c r="B221" s="131">
        <v>34</v>
      </c>
      <c r="C221" s="132" t="s">
        <v>1559</v>
      </c>
      <c r="D221" s="171">
        <v>3</v>
      </c>
      <c r="E221" s="133">
        <v>7</v>
      </c>
      <c r="F221" s="174" t="s">
        <v>1535</v>
      </c>
      <c r="G221" s="163" t="s">
        <v>9</v>
      </c>
      <c r="H221" s="248">
        <v>1250</v>
      </c>
      <c r="I221" s="156" t="s">
        <v>1178</v>
      </c>
      <c r="J221" s="163">
        <v>2</v>
      </c>
      <c r="K221" s="172">
        <f t="shared" si="6"/>
        <v>2500</v>
      </c>
    </row>
    <row r="222" spans="1:11" x14ac:dyDescent="0.25">
      <c r="A222" s="131">
        <v>2572</v>
      </c>
      <c r="B222" s="131">
        <v>63</v>
      </c>
      <c r="C222" s="132" t="s">
        <v>2055</v>
      </c>
      <c r="D222" s="171">
        <v>2</v>
      </c>
      <c r="E222" s="133">
        <v>5</v>
      </c>
      <c r="F222" s="139" t="s">
        <v>1535</v>
      </c>
      <c r="G222" s="163" t="s">
        <v>9</v>
      </c>
      <c r="H222" s="232">
        <v>200</v>
      </c>
      <c r="I222" s="137" t="s">
        <v>1178</v>
      </c>
      <c r="J222" s="141">
        <v>5</v>
      </c>
      <c r="K222" s="136">
        <f t="shared" si="6"/>
        <v>1000</v>
      </c>
    </row>
    <row r="223" spans="1:11" x14ac:dyDescent="0.25">
      <c r="A223" s="131">
        <v>2943</v>
      </c>
      <c r="B223" s="131">
        <v>1</v>
      </c>
      <c r="C223" s="132" t="s">
        <v>2242</v>
      </c>
      <c r="D223" s="171">
        <v>5</v>
      </c>
      <c r="E223" s="133">
        <v>5</v>
      </c>
      <c r="F223" s="154" t="s">
        <v>2250</v>
      </c>
      <c r="G223" s="141" t="s">
        <v>22</v>
      </c>
      <c r="H223" s="232">
        <v>120</v>
      </c>
      <c r="I223" s="137" t="s">
        <v>1344</v>
      </c>
      <c r="J223" s="141">
        <v>119</v>
      </c>
      <c r="K223" s="172">
        <f t="shared" si="6"/>
        <v>14280</v>
      </c>
    </row>
    <row r="224" spans="1:11" x14ac:dyDescent="0.25">
      <c r="A224" s="131">
        <v>188</v>
      </c>
      <c r="B224" s="131">
        <v>45</v>
      </c>
      <c r="C224" s="132" t="s">
        <v>1219</v>
      </c>
      <c r="D224" s="131">
        <v>3</v>
      </c>
      <c r="E224" s="133">
        <v>5</v>
      </c>
      <c r="F224" s="144" t="s">
        <v>1232</v>
      </c>
      <c r="G224" s="147" t="s">
        <v>1233</v>
      </c>
      <c r="H224" s="241">
        <v>8</v>
      </c>
      <c r="I224" s="137" t="s">
        <v>1212</v>
      </c>
      <c r="J224" s="147">
        <v>24</v>
      </c>
      <c r="K224" s="136">
        <f t="shared" si="6"/>
        <v>192</v>
      </c>
    </row>
    <row r="225" spans="1:11" x14ac:dyDescent="0.25">
      <c r="A225" s="131">
        <v>3835</v>
      </c>
      <c r="B225" s="131">
        <v>53</v>
      </c>
      <c r="C225" s="132" t="s">
        <v>2500</v>
      </c>
      <c r="D225" s="131">
        <v>9</v>
      </c>
      <c r="E225" s="133">
        <v>15</v>
      </c>
      <c r="F225" s="139" t="s">
        <v>2521</v>
      </c>
      <c r="G225" s="141" t="s">
        <v>15</v>
      </c>
      <c r="H225" s="232">
        <v>600</v>
      </c>
      <c r="I225" s="137" t="s">
        <v>1197</v>
      </c>
      <c r="J225" s="141">
        <v>1</v>
      </c>
      <c r="K225" s="136">
        <f t="shared" si="6"/>
        <v>600</v>
      </c>
    </row>
    <row r="226" spans="1:11" x14ac:dyDescent="0.25">
      <c r="A226" s="131">
        <v>3796</v>
      </c>
      <c r="B226" s="131">
        <v>53</v>
      </c>
      <c r="C226" s="132" t="s">
        <v>2500</v>
      </c>
      <c r="D226" s="131">
        <v>5</v>
      </c>
      <c r="E226" s="133">
        <v>4</v>
      </c>
      <c r="F226" s="154" t="s">
        <v>2510</v>
      </c>
      <c r="G226" s="141" t="s">
        <v>1561</v>
      </c>
      <c r="H226" s="232">
        <v>100</v>
      </c>
      <c r="I226" s="137" t="s">
        <v>1200</v>
      </c>
      <c r="J226" s="141">
        <v>2</v>
      </c>
      <c r="K226" s="136">
        <f t="shared" si="6"/>
        <v>200</v>
      </c>
    </row>
    <row r="227" spans="1:11" x14ac:dyDescent="0.25">
      <c r="A227" s="131">
        <v>3869</v>
      </c>
      <c r="B227" s="131">
        <v>53</v>
      </c>
      <c r="C227" s="132" t="s">
        <v>2500</v>
      </c>
      <c r="D227" s="131">
        <v>10</v>
      </c>
      <c r="E227" s="133">
        <v>30</v>
      </c>
      <c r="F227" s="154" t="s">
        <v>2548</v>
      </c>
      <c r="G227" s="141" t="s">
        <v>15</v>
      </c>
      <c r="H227" s="232">
        <v>150</v>
      </c>
      <c r="I227" s="137" t="s">
        <v>1197</v>
      </c>
      <c r="J227" s="141">
        <v>4</v>
      </c>
      <c r="K227" s="136">
        <f t="shared" si="6"/>
        <v>600</v>
      </c>
    </row>
    <row r="228" spans="1:11" x14ac:dyDescent="0.25">
      <c r="A228" s="131">
        <v>3263</v>
      </c>
      <c r="B228" s="131">
        <v>49</v>
      </c>
      <c r="C228" s="132" t="s">
        <v>2350</v>
      </c>
      <c r="D228" s="171">
        <v>2</v>
      </c>
      <c r="E228" s="133">
        <v>6</v>
      </c>
      <c r="F228" s="139" t="s">
        <v>2365</v>
      </c>
      <c r="G228" s="141" t="s">
        <v>22</v>
      </c>
      <c r="H228" s="232">
        <v>50</v>
      </c>
      <c r="I228" s="137" t="s">
        <v>1200</v>
      </c>
      <c r="J228" s="141">
        <v>5</v>
      </c>
      <c r="K228" s="172">
        <f t="shared" si="6"/>
        <v>250</v>
      </c>
    </row>
    <row r="229" spans="1:11" x14ac:dyDescent="0.25">
      <c r="A229" s="131">
        <v>1240</v>
      </c>
      <c r="B229" s="131">
        <v>47</v>
      </c>
      <c r="C229" s="132" t="s">
        <v>1624</v>
      </c>
      <c r="D229" s="131">
        <v>1</v>
      </c>
      <c r="E229" s="133">
        <v>3</v>
      </c>
      <c r="F229" s="178" t="s">
        <v>1625</v>
      </c>
      <c r="G229" s="141" t="s">
        <v>15</v>
      </c>
      <c r="H229" s="232">
        <v>700</v>
      </c>
      <c r="I229" s="137" t="s">
        <v>1197</v>
      </c>
      <c r="J229" s="141">
        <v>2</v>
      </c>
      <c r="K229" s="136">
        <f t="shared" si="6"/>
        <v>1400</v>
      </c>
    </row>
    <row r="230" spans="1:11" x14ac:dyDescent="0.25">
      <c r="A230" s="131">
        <v>4265</v>
      </c>
      <c r="B230" s="131">
        <v>56</v>
      </c>
      <c r="C230" s="132" t="s">
        <v>2648</v>
      </c>
      <c r="D230" s="131">
        <v>7</v>
      </c>
      <c r="E230" s="133">
        <v>1</v>
      </c>
      <c r="F230" s="139" t="s">
        <v>2654</v>
      </c>
      <c r="G230" s="141" t="s">
        <v>8</v>
      </c>
      <c r="H230" s="232">
        <v>20</v>
      </c>
      <c r="I230" s="137" t="s">
        <v>1197</v>
      </c>
      <c r="J230" s="141">
        <v>8</v>
      </c>
      <c r="K230" s="136">
        <f t="shared" si="6"/>
        <v>160</v>
      </c>
    </row>
    <row r="231" spans="1:11" x14ac:dyDescent="0.25">
      <c r="A231" s="131">
        <v>2195</v>
      </c>
      <c r="B231" s="131">
        <v>3</v>
      </c>
      <c r="C231" s="132" t="s">
        <v>1829</v>
      </c>
      <c r="D231" s="171">
        <v>7</v>
      </c>
      <c r="E231" s="133">
        <v>7</v>
      </c>
      <c r="F231" s="139" t="s">
        <v>1844</v>
      </c>
      <c r="G231" s="163" t="s">
        <v>8</v>
      </c>
      <c r="H231" s="232">
        <v>400</v>
      </c>
      <c r="I231" s="137" t="s">
        <v>1200</v>
      </c>
      <c r="J231" s="141">
        <v>40</v>
      </c>
      <c r="K231" s="172">
        <f t="shared" si="6"/>
        <v>16000</v>
      </c>
    </row>
    <row r="232" spans="1:11" x14ac:dyDescent="0.25">
      <c r="A232" s="131">
        <v>3472</v>
      </c>
      <c r="B232" s="131">
        <v>48</v>
      </c>
      <c r="C232" s="132" t="s">
        <v>2417</v>
      </c>
      <c r="D232" s="131">
        <v>2</v>
      </c>
      <c r="E232" s="135">
        <v>13</v>
      </c>
      <c r="F232" s="139" t="s">
        <v>2439</v>
      </c>
      <c r="G232" s="141" t="s">
        <v>1373</v>
      </c>
      <c r="H232" s="232">
        <v>4</v>
      </c>
      <c r="I232" s="137" t="s">
        <v>1200</v>
      </c>
      <c r="J232" s="141">
        <v>40</v>
      </c>
      <c r="K232" s="136">
        <f t="shared" si="6"/>
        <v>160</v>
      </c>
    </row>
    <row r="233" spans="1:11" x14ac:dyDescent="0.25">
      <c r="A233" s="131">
        <v>2248</v>
      </c>
      <c r="B233" s="131">
        <v>60</v>
      </c>
      <c r="C233" s="132" t="s">
        <v>1862</v>
      </c>
      <c r="D233" s="171">
        <v>3</v>
      </c>
      <c r="E233" s="133">
        <v>4</v>
      </c>
      <c r="F233" s="178" t="s">
        <v>2769</v>
      </c>
      <c r="G233" s="163" t="s">
        <v>8</v>
      </c>
      <c r="H233" s="232">
        <v>250</v>
      </c>
      <c r="I233" s="137" t="s">
        <v>1200</v>
      </c>
      <c r="J233" s="141">
        <v>5</v>
      </c>
      <c r="K233" s="172">
        <f t="shared" si="6"/>
        <v>1250</v>
      </c>
    </row>
    <row r="234" spans="1:11" x14ac:dyDescent="0.25">
      <c r="A234" s="131">
        <v>4349</v>
      </c>
      <c r="B234" s="131">
        <v>56</v>
      </c>
      <c r="C234" s="132" t="s">
        <v>2672</v>
      </c>
      <c r="D234" s="131">
        <v>1</v>
      </c>
      <c r="E234" s="211">
        <v>1</v>
      </c>
      <c r="F234" s="212" t="s">
        <v>2673</v>
      </c>
      <c r="G234" s="131" t="s">
        <v>19</v>
      </c>
      <c r="H234" s="258">
        <v>1.2</v>
      </c>
      <c r="I234" s="137" t="s">
        <v>1197</v>
      </c>
      <c r="J234" s="213">
        <v>1200</v>
      </c>
      <c r="K234" s="136">
        <f t="shared" si="6"/>
        <v>1440</v>
      </c>
    </row>
    <row r="235" spans="1:11" x14ac:dyDescent="0.25">
      <c r="A235" s="131">
        <v>2841</v>
      </c>
      <c r="B235" s="131">
        <v>67</v>
      </c>
      <c r="C235" s="132" t="s">
        <v>2195</v>
      </c>
      <c r="D235" s="171">
        <v>3</v>
      </c>
      <c r="E235" s="133">
        <v>11</v>
      </c>
      <c r="F235" s="139" t="s">
        <v>2203</v>
      </c>
      <c r="G235" s="141" t="s">
        <v>1272</v>
      </c>
      <c r="H235" s="232">
        <v>900</v>
      </c>
      <c r="I235" s="137" t="s">
        <v>1197</v>
      </c>
      <c r="J235" s="141">
        <v>4</v>
      </c>
      <c r="K235" s="172">
        <f t="shared" si="6"/>
        <v>3600</v>
      </c>
    </row>
    <row r="236" spans="1:11" x14ac:dyDescent="0.25">
      <c r="A236" s="131">
        <v>1278</v>
      </c>
      <c r="B236" s="131">
        <v>47</v>
      </c>
      <c r="C236" s="132" t="s">
        <v>1624</v>
      </c>
      <c r="D236" s="131">
        <v>7</v>
      </c>
      <c r="E236" s="133">
        <v>4</v>
      </c>
      <c r="F236" s="139" t="s">
        <v>1648</v>
      </c>
      <c r="G236" s="141" t="s">
        <v>15</v>
      </c>
      <c r="H236" s="232">
        <v>500</v>
      </c>
      <c r="I236" s="137" t="s">
        <v>1197</v>
      </c>
      <c r="J236" s="141">
        <v>1</v>
      </c>
      <c r="K236" s="136">
        <f t="shared" si="6"/>
        <v>500</v>
      </c>
    </row>
    <row r="237" spans="1:11" x14ac:dyDescent="0.25">
      <c r="A237" s="131">
        <v>2984</v>
      </c>
      <c r="B237" s="131">
        <v>2</v>
      </c>
      <c r="C237" s="132" t="s">
        <v>2271</v>
      </c>
      <c r="D237" s="171">
        <v>15</v>
      </c>
      <c r="E237" s="133">
        <v>1</v>
      </c>
      <c r="F237" s="154" t="s">
        <v>2283</v>
      </c>
      <c r="G237" s="141" t="s">
        <v>8</v>
      </c>
      <c r="H237" s="232">
        <v>3</v>
      </c>
      <c r="I237" s="137" t="s">
        <v>1197</v>
      </c>
      <c r="J237" s="141">
        <v>2600</v>
      </c>
      <c r="K237" s="172">
        <f t="shared" si="6"/>
        <v>7800</v>
      </c>
    </row>
    <row r="238" spans="1:11" x14ac:dyDescent="0.25">
      <c r="A238" s="131">
        <v>2906</v>
      </c>
      <c r="B238" s="131">
        <v>66</v>
      </c>
      <c r="C238" s="132" t="s">
        <v>2223</v>
      </c>
      <c r="D238" s="171">
        <v>1</v>
      </c>
      <c r="E238" s="133">
        <v>6</v>
      </c>
      <c r="F238" s="157" t="s">
        <v>2230</v>
      </c>
      <c r="G238" s="170" t="s">
        <v>1412</v>
      </c>
      <c r="H238" s="247">
        <v>0.8</v>
      </c>
      <c r="I238" s="137" t="s">
        <v>1200</v>
      </c>
      <c r="J238" s="170">
        <v>41</v>
      </c>
      <c r="K238" s="172">
        <f t="shared" si="6"/>
        <v>32.800000000000004</v>
      </c>
    </row>
    <row r="239" spans="1:11" x14ac:dyDescent="0.25">
      <c r="A239" s="131">
        <v>289</v>
      </c>
      <c r="B239" s="131">
        <v>58</v>
      </c>
      <c r="C239" s="132" t="s">
        <v>1263</v>
      </c>
      <c r="D239" s="131">
        <v>4</v>
      </c>
      <c r="E239" s="133">
        <v>3</v>
      </c>
      <c r="F239" s="139" t="s">
        <v>1274</v>
      </c>
      <c r="G239" s="141" t="s">
        <v>1221</v>
      </c>
      <c r="H239" s="232">
        <v>200</v>
      </c>
      <c r="I239" s="137" t="s">
        <v>1207</v>
      </c>
      <c r="J239" s="141">
        <v>6</v>
      </c>
      <c r="K239" s="136">
        <f t="shared" si="6"/>
        <v>1200</v>
      </c>
    </row>
    <row r="240" spans="1:11" x14ac:dyDescent="0.25">
      <c r="A240" s="131">
        <v>1981</v>
      </c>
      <c r="B240" s="131">
        <v>64</v>
      </c>
      <c r="C240" s="132" t="s">
        <v>1789</v>
      </c>
      <c r="D240" s="171">
        <v>1</v>
      </c>
      <c r="E240" s="133">
        <v>6</v>
      </c>
      <c r="F240" s="144" t="s">
        <v>1795</v>
      </c>
      <c r="G240" s="147" t="s">
        <v>1792</v>
      </c>
      <c r="H240" s="240">
        <v>100</v>
      </c>
      <c r="I240" s="137" t="s">
        <v>1207</v>
      </c>
      <c r="J240" s="147">
        <v>4</v>
      </c>
      <c r="K240" s="136">
        <f t="shared" si="6"/>
        <v>400</v>
      </c>
    </row>
    <row r="241" spans="1:11" x14ac:dyDescent="0.25">
      <c r="A241" s="131">
        <v>1979</v>
      </c>
      <c r="B241" s="131">
        <v>64</v>
      </c>
      <c r="C241" s="132" t="s">
        <v>1789</v>
      </c>
      <c r="D241" s="171">
        <v>1</v>
      </c>
      <c r="E241" s="133">
        <v>4</v>
      </c>
      <c r="F241" s="144" t="s">
        <v>1793</v>
      </c>
      <c r="G241" s="147" t="s">
        <v>1792</v>
      </c>
      <c r="H241" s="240">
        <v>100</v>
      </c>
      <c r="I241" s="137" t="s">
        <v>1207</v>
      </c>
      <c r="J241" s="147">
        <v>4</v>
      </c>
      <c r="K241" s="136">
        <f t="shared" si="6"/>
        <v>400</v>
      </c>
    </row>
    <row r="242" spans="1:11" x14ac:dyDescent="0.25">
      <c r="A242" s="131">
        <v>1980</v>
      </c>
      <c r="B242" s="131">
        <v>64</v>
      </c>
      <c r="C242" s="132" t="s">
        <v>1789</v>
      </c>
      <c r="D242" s="171">
        <v>1</v>
      </c>
      <c r="E242" s="133">
        <v>5</v>
      </c>
      <c r="F242" s="144" t="s">
        <v>1794</v>
      </c>
      <c r="G242" s="147" t="s">
        <v>1792</v>
      </c>
      <c r="H242" s="240">
        <v>100</v>
      </c>
      <c r="I242" s="137" t="s">
        <v>1207</v>
      </c>
      <c r="J242" s="147">
        <v>4</v>
      </c>
      <c r="K242" s="172">
        <f t="shared" si="6"/>
        <v>400</v>
      </c>
    </row>
    <row r="243" spans="1:11" x14ac:dyDescent="0.25">
      <c r="A243" s="131">
        <v>1978</v>
      </c>
      <c r="B243" s="131">
        <v>64</v>
      </c>
      <c r="C243" s="132" t="s">
        <v>1789</v>
      </c>
      <c r="D243" s="171">
        <v>1</v>
      </c>
      <c r="E243" s="133">
        <v>3</v>
      </c>
      <c r="F243" s="144" t="s">
        <v>1791</v>
      </c>
      <c r="G243" s="147" t="s">
        <v>1792</v>
      </c>
      <c r="H243" s="240">
        <v>150</v>
      </c>
      <c r="I243" s="137" t="s">
        <v>1207</v>
      </c>
      <c r="J243" s="147">
        <v>4</v>
      </c>
      <c r="K243" s="172">
        <f t="shared" si="6"/>
        <v>600</v>
      </c>
    </row>
    <row r="244" spans="1:11" x14ac:dyDescent="0.25">
      <c r="A244" s="131">
        <v>290</v>
      </c>
      <c r="B244" s="131">
        <v>58</v>
      </c>
      <c r="C244" s="132" t="s">
        <v>1263</v>
      </c>
      <c r="D244" s="131">
        <v>4</v>
      </c>
      <c r="E244" s="133">
        <v>4</v>
      </c>
      <c r="F244" s="139" t="s">
        <v>1275</v>
      </c>
      <c r="G244" s="141" t="s">
        <v>1221</v>
      </c>
      <c r="H244" s="232">
        <v>60</v>
      </c>
      <c r="I244" s="137" t="s">
        <v>1207</v>
      </c>
      <c r="J244" s="141">
        <v>24</v>
      </c>
      <c r="K244" s="136">
        <f t="shared" si="6"/>
        <v>1440</v>
      </c>
    </row>
    <row r="245" spans="1:11" ht="25.5" x14ac:dyDescent="0.25">
      <c r="A245" s="131">
        <v>2611</v>
      </c>
      <c r="B245" s="131">
        <v>63</v>
      </c>
      <c r="C245" s="132" t="s">
        <v>2055</v>
      </c>
      <c r="D245" s="171">
        <v>4</v>
      </c>
      <c r="E245" s="133">
        <v>38</v>
      </c>
      <c r="F245" s="139" t="s">
        <v>2094</v>
      </c>
      <c r="G245" s="141" t="s">
        <v>8</v>
      </c>
      <c r="H245" s="232">
        <v>61</v>
      </c>
      <c r="I245" s="137" t="s">
        <v>1200</v>
      </c>
      <c r="J245" s="141">
        <v>6</v>
      </c>
      <c r="K245" s="136">
        <f t="shared" si="6"/>
        <v>366</v>
      </c>
    </row>
    <row r="246" spans="1:11" x14ac:dyDescent="0.25">
      <c r="A246" s="131">
        <v>482</v>
      </c>
      <c r="B246" s="131">
        <v>32</v>
      </c>
      <c r="C246" s="132" t="s">
        <v>1390</v>
      </c>
      <c r="D246" s="131">
        <v>2</v>
      </c>
      <c r="E246" s="133">
        <v>2</v>
      </c>
      <c r="F246" s="139" t="s">
        <v>1392</v>
      </c>
      <c r="G246" s="141" t="s">
        <v>8</v>
      </c>
      <c r="H246" s="232">
        <v>0.5</v>
      </c>
      <c r="I246" s="156" t="s">
        <v>1197</v>
      </c>
      <c r="J246" s="141">
        <v>5</v>
      </c>
      <c r="K246" s="136">
        <f t="shared" si="6"/>
        <v>2.5</v>
      </c>
    </row>
    <row r="247" spans="1:11" x14ac:dyDescent="0.25">
      <c r="A247" s="131">
        <v>2432</v>
      </c>
      <c r="B247" s="131">
        <v>60</v>
      </c>
      <c r="C247" s="132" t="s">
        <v>1862</v>
      </c>
      <c r="D247" s="171">
        <v>8</v>
      </c>
      <c r="E247" s="133">
        <v>48</v>
      </c>
      <c r="F247" s="154" t="s">
        <v>2770</v>
      </c>
      <c r="G247" s="141" t="s">
        <v>8</v>
      </c>
      <c r="H247" s="232">
        <v>1</v>
      </c>
      <c r="I247" s="137" t="s">
        <v>1197</v>
      </c>
      <c r="J247" s="141">
        <v>10</v>
      </c>
      <c r="K247" s="172">
        <f t="shared" si="6"/>
        <v>10</v>
      </c>
    </row>
    <row r="248" spans="1:11" x14ac:dyDescent="0.25">
      <c r="A248" s="131">
        <v>3883</v>
      </c>
      <c r="B248" s="131">
        <v>53</v>
      </c>
      <c r="C248" s="132" t="s">
        <v>2500</v>
      </c>
      <c r="D248" s="131">
        <v>11</v>
      </c>
      <c r="E248" s="133">
        <v>5</v>
      </c>
      <c r="F248" s="154" t="s">
        <v>2190</v>
      </c>
      <c r="G248" s="141" t="s">
        <v>1561</v>
      </c>
      <c r="H248" s="232">
        <v>50</v>
      </c>
      <c r="I248" s="137" t="s">
        <v>1197</v>
      </c>
      <c r="J248" s="141">
        <v>1</v>
      </c>
      <c r="K248" s="136">
        <f t="shared" si="6"/>
        <v>50</v>
      </c>
    </row>
    <row r="249" spans="1:11" x14ac:dyDescent="0.25">
      <c r="A249" s="131">
        <v>3690</v>
      </c>
      <c r="B249" s="131">
        <v>49</v>
      </c>
      <c r="C249" s="132" t="s">
        <v>2478</v>
      </c>
      <c r="D249" s="131">
        <v>4</v>
      </c>
      <c r="E249" s="133">
        <v>3</v>
      </c>
      <c r="F249" s="154" t="s">
        <v>2771</v>
      </c>
      <c r="G249" s="141" t="s">
        <v>2185</v>
      </c>
      <c r="H249" s="232">
        <v>1</v>
      </c>
      <c r="I249" s="137" t="s">
        <v>1197</v>
      </c>
      <c r="J249" s="141">
        <v>11</v>
      </c>
      <c r="K249" s="136">
        <f t="shared" si="6"/>
        <v>11</v>
      </c>
    </row>
    <row r="250" spans="1:11" x14ac:dyDescent="0.25">
      <c r="A250" s="131">
        <v>2954</v>
      </c>
      <c r="B250" s="131">
        <v>1</v>
      </c>
      <c r="C250" s="132" t="s">
        <v>2242</v>
      </c>
      <c r="D250" s="171">
        <v>5</v>
      </c>
      <c r="E250" s="133">
        <v>16</v>
      </c>
      <c r="F250" s="154" t="s">
        <v>2258</v>
      </c>
      <c r="G250" s="141" t="s">
        <v>22</v>
      </c>
      <c r="H250" s="232">
        <v>100</v>
      </c>
      <c r="I250" s="137" t="s">
        <v>1344</v>
      </c>
      <c r="J250" s="141">
        <v>5</v>
      </c>
      <c r="K250" s="172">
        <f t="shared" si="6"/>
        <v>500</v>
      </c>
    </row>
    <row r="251" spans="1:11" x14ac:dyDescent="0.25">
      <c r="A251" s="131">
        <v>2255</v>
      </c>
      <c r="B251" s="131">
        <v>60</v>
      </c>
      <c r="C251" s="132" t="s">
        <v>1862</v>
      </c>
      <c r="D251" s="171">
        <v>5</v>
      </c>
      <c r="E251" s="133">
        <v>2</v>
      </c>
      <c r="F251" s="139" t="s">
        <v>2772</v>
      </c>
      <c r="G251" s="163" t="s">
        <v>1778</v>
      </c>
      <c r="H251" s="232">
        <v>100</v>
      </c>
      <c r="I251" s="137" t="s">
        <v>1200</v>
      </c>
      <c r="J251" s="141">
        <v>20</v>
      </c>
      <c r="K251" s="172">
        <f t="shared" si="6"/>
        <v>2000</v>
      </c>
    </row>
    <row r="252" spans="1:11" x14ac:dyDescent="0.25">
      <c r="A252" s="131">
        <v>3122</v>
      </c>
      <c r="B252" s="131">
        <v>51</v>
      </c>
      <c r="C252" s="132" t="s">
        <v>2298</v>
      </c>
      <c r="D252" s="131">
        <v>1</v>
      </c>
      <c r="E252" s="133">
        <f>+E251+1</f>
        <v>3</v>
      </c>
      <c r="F252" s="162" t="s">
        <v>2318</v>
      </c>
      <c r="G252" s="141" t="s">
        <v>8</v>
      </c>
      <c r="H252" s="232">
        <v>25</v>
      </c>
      <c r="I252" s="137" t="s">
        <v>1200</v>
      </c>
      <c r="J252" s="141">
        <v>3</v>
      </c>
      <c r="K252" s="136">
        <f t="shared" si="6"/>
        <v>75</v>
      </c>
    </row>
    <row r="253" spans="1:11" x14ac:dyDescent="0.25">
      <c r="A253" s="131">
        <v>1167</v>
      </c>
      <c r="B253" s="131">
        <v>44</v>
      </c>
      <c r="C253" s="132" t="s">
        <v>1594</v>
      </c>
      <c r="D253" s="171">
        <v>5</v>
      </c>
      <c r="E253" s="133">
        <v>10</v>
      </c>
      <c r="F253" s="139" t="s">
        <v>1606</v>
      </c>
      <c r="G253" s="141" t="s">
        <v>8</v>
      </c>
      <c r="H253" s="232">
        <v>100</v>
      </c>
      <c r="I253" s="137" t="s">
        <v>1200</v>
      </c>
      <c r="J253" s="141">
        <v>4</v>
      </c>
      <c r="K253" s="136">
        <f t="shared" si="6"/>
        <v>400</v>
      </c>
    </row>
    <row r="254" spans="1:11" x14ac:dyDescent="0.25">
      <c r="A254" s="131">
        <v>198</v>
      </c>
      <c r="B254" s="131">
        <v>45</v>
      </c>
      <c r="C254" s="132" t="s">
        <v>1219</v>
      </c>
      <c r="D254" s="131">
        <v>4</v>
      </c>
      <c r="E254" s="133">
        <v>3</v>
      </c>
      <c r="F254" s="144" t="s">
        <v>1238</v>
      </c>
      <c r="G254" s="147" t="s">
        <v>9</v>
      </c>
      <c r="H254" s="241">
        <v>1800</v>
      </c>
      <c r="I254" s="137" t="s">
        <v>1178</v>
      </c>
      <c r="J254" s="147">
        <v>1</v>
      </c>
      <c r="K254" s="136">
        <f t="shared" si="6"/>
        <v>1800</v>
      </c>
    </row>
    <row r="255" spans="1:11" x14ac:dyDescent="0.25">
      <c r="A255" s="131">
        <v>963</v>
      </c>
      <c r="B255" s="131">
        <v>30</v>
      </c>
      <c r="C255" s="132" t="s">
        <v>1562</v>
      </c>
      <c r="D255" s="171">
        <v>2</v>
      </c>
      <c r="E255" s="133">
        <v>13</v>
      </c>
      <c r="F255" s="134" t="s">
        <v>2773</v>
      </c>
      <c r="G255" s="141" t="s">
        <v>1579</v>
      </c>
      <c r="H255" s="232">
        <v>44</v>
      </c>
      <c r="I255" s="137" t="s">
        <v>1200</v>
      </c>
      <c r="J255" s="163">
        <v>11</v>
      </c>
      <c r="K255" s="136">
        <f t="shared" ref="K255:K267" si="7">J255*H255</f>
        <v>484</v>
      </c>
    </row>
    <row r="256" spans="1:11" x14ac:dyDescent="0.25">
      <c r="A256" s="131">
        <v>2842</v>
      </c>
      <c r="B256" s="131">
        <v>67</v>
      </c>
      <c r="C256" s="132" t="s">
        <v>2195</v>
      </c>
      <c r="D256" s="171">
        <v>3</v>
      </c>
      <c r="E256" s="133">
        <v>12</v>
      </c>
      <c r="F256" s="139" t="s">
        <v>2204</v>
      </c>
      <c r="G256" s="141" t="s">
        <v>1579</v>
      </c>
      <c r="H256" s="232">
        <v>25</v>
      </c>
      <c r="I256" s="137" t="s">
        <v>1200</v>
      </c>
      <c r="J256" s="141">
        <v>2</v>
      </c>
      <c r="K256" s="172">
        <f t="shared" si="7"/>
        <v>50</v>
      </c>
    </row>
    <row r="257" spans="1:11" x14ac:dyDescent="0.25">
      <c r="A257" s="131">
        <v>4192</v>
      </c>
      <c r="B257" s="131">
        <v>50</v>
      </c>
      <c r="C257" s="132" t="s">
        <v>2594</v>
      </c>
      <c r="D257" s="131">
        <v>6</v>
      </c>
      <c r="E257" s="133">
        <v>51</v>
      </c>
      <c r="F257" s="139" t="s">
        <v>2774</v>
      </c>
      <c r="G257" s="141" t="s">
        <v>2229</v>
      </c>
      <c r="H257" s="232">
        <v>23</v>
      </c>
      <c r="I257" s="137" t="s">
        <v>1200</v>
      </c>
      <c r="J257" s="141">
        <v>2</v>
      </c>
      <c r="K257" s="136">
        <f t="shared" si="7"/>
        <v>46</v>
      </c>
    </row>
    <row r="258" spans="1:11" x14ac:dyDescent="0.25">
      <c r="A258" s="131">
        <v>4305</v>
      </c>
      <c r="B258" s="131">
        <v>56</v>
      </c>
      <c r="C258" s="132" t="s">
        <v>2648</v>
      </c>
      <c r="D258" s="131">
        <v>11</v>
      </c>
      <c r="E258" s="133">
        <v>34</v>
      </c>
      <c r="F258" s="139" t="s">
        <v>2665</v>
      </c>
      <c r="G258" s="175" t="s">
        <v>1223</v>
      </c>
      <c r="H258" s="232">
        <v>9</v>
      </c>
      <c r="I258" s="137" t="s">
        <v>1200</v>
      </c>
      <c r="J258" s="141">
        <v>6</v>
      </c>
      <c r="K258" s="136">
        <f t="shared" si="7"/>
        <v>54</v>
      </c>
    </row>
    <row r="259" spans="1:11" x14ac:dyDescent="0.25">
      <c r="A259" s="131">
        <v>1236</v>
      </c>
      <c r="B259" s="131">
        <v>47</v>
      </c>
      <c r="C259" s="132" t="s">
        <v>1619</v>
      </c>
      <c r="D259" s="131">
        <v>1</v>
      </c>
      <c r="E259" s="133">
        <v>3</v>
      </c>
      <c r="F259" s="178" t="s">
        <v>1622</v>
      </c>
      <c r="G259" s="141" t="s">
        <v>1623</v>
      </c>
      <c r="H259" s="232">
        <v>4.8</v>
      </c>
      <c r="I259" s="137" t="s">
        <v>1197</v>
      </c>
      <c r="J259" s="141">
        <v>140</v>
      </c>
      <c r="K259" s="136">
        <f t="shared" si="7"/>
        <v>672</v>
      </c>
    </row>
    <row r="260" spans="1:11" x14ac:dyDescent="0.25">
      <c r="A260" s="131">
        <v>3134</v>
      </c>
      <c r="B260" s="131">
        <v>51</v>
      </c>
      <c r="C260" s="132" t="s">
        <v>2298</v>
      </c>
      <c r="D260" s="131">
        <v>2</v>
      </c>
      <c r="E260" s="133">
        <f>+E259+1</f>
        <v>4</v>
      </c>
      <c r="F260" s="162" t="s">
        <v>2327</v>
      </c>
      <c r="G260" s="141" t="s">
        <v>15</v>
      </c>
      <c r="H260" s="232">
        <v>80</v>
      </c>
      <c r="I260" s="137" t="s">
        <v>1197</v>
      </c>
      <c r="J260" s="141">
        <v>1</v>
      </c>
      <c r="K260" s="136">
        <f t="shared" si="7"/>
        <v>80</v>
      </c>
    </row>
    <row r="261" spans="1:11" x14ac:dyDescent="0.25">
      <c r="A261" s="131">
        <v>2568</v>
      </c>
      <c r="B261" s="131">
        <v>63</v>
      </c>
      <c r="C261" s="132" t="s">
        <v>2055</v>
      </c>
      <c r="D261" s="171">
        <v>2</v>
      </c>
      <c r="E261" s="133">
        <v>1</v>
      </c>
      <c r="F261" s="139" t="s">
        <v>1865</v>
      </c>
      <c r="G261" s="141" t="s">
        <v>1561</v>
      </c>
      <c r="H261" s="232">
        <v>100</v>
      </c>
      <c r="I261" s="137" t="s">
        <v>1197</v>
      </c>
      <c r="J261" s="141">
        <v>1</v>
      </c>
      <c r="K261" s="172">
        <f t="shared" si="7"/>
        <v>100</v>
      </c>
    </row>
    <row r="262" spans="1:11" x14ac:dyDescent="0.25">
      <c r="A262" s="131">
        <v>2726</v>
      </c>
      <c r="B262" s="131">
        <v>68</v>
      </c>
      <c r="C262" s="132" t="s">
        <v>2163</v>
      </c>
      <c r="D262" s="171">
        <v>1</v>
      </c>
      <c r="E262" s="133">
        <v>1</v>
      </c>
      <c r="F262" s="139" t="s">
        <v>1865</v>
      </c>
      <c r="G262" s="141" t="s">
        <v>8</v>
      </c>
      <c r="H262" s="232">
        <v>1.5</v>
      </c>
      <c r="I262" s="137" t="s">
        <v>1197</v>
      </c>
      <c r="J262" s="141">
        <v>100</v>
      </c>
      <c r="K262" s="136">
        <f t="shared" si="7"/>
        <v>150</v>
      </c>
    </row>
    <row r="263" spans="1:11" x14ac:dyDescent="0.25">
      <c r="A263" s="131">
        <v>2382</v>
      </c>
      <c r="B263" s="131">
        <v>60</v>
      </c>
      <c r="C263" s="132" t="s">
        <v>1862</v>
      </c>
      <c r="D263" s="171">
        <v>7</v>
      </c>
      <c r="E263" s="133">
        <v>39</v>
      </c>
      <c r="F263" s="139" t="s">
        <v>2775</v>
      </c>
      <c r="G263" s="163" t="s">
        <v>1976</v>
      </c>
      <c r="H263" s="232">
        <v>120</v>
      </c>
      <c r="I263" s="137" t="s">
        <v>1200</v>
      </c>
      <c r="J263" s="195">
        <v>2</v>
      </c>
      <c r="K263" s="136">
        <f t="shared" si="7"/>
        <v>240</v>
      </c>
    </row>
    <row r="264" spans="1:11" x14ac:dyDescent="0.25">
      <c r="A264" s="131">
        <v>2230</v>
      </c>
      <c r="B264" s="131">
        <v>3</v>
      </c>
      <c r="C264" s="132" t="s">
        <v>1829</v>
      </c>
      <c r="D264" s="171">
        <v>12</v>
      </c>
      <c r="E264" s="133">
        <v>12</v>
      </c>
      <c r="F264" s="139" t="s">
        <v>1856</v>
      </c>
      <c r="G264" s="163" t="s">
        <v>8</v>
      </c>
      <c r="H264" s="232">
        <v>40</v>
      </c>
      <c r="I264" s="137" t="s">
        <v>1344</v>
      </c>
      <c r="J264" s="141">
        <v>600</v>
      </c>
      <c r="K264" s="172">
        <f t="shared" si="7"/>
        <v>24000</v>
      </c>
    </row>
    <row r="265" spans="1:11" x14ac:dyDescent="0.25">
      <c r="A265" s="131">
        <v>573</v>
      </c>
      <c r="B265" s="131">
        <v>32</v>
      </c>
      <c r="C265" s="132" t="s">
        <v>1419</v>
      </c>
      <c r="D265" s="131">
        <v>1</v>
      </c>
      <c r="E265" s="133">
        <v>5</v>
      </c>
      <c r="F265" s="139" t="s">
        <v>1425</v>
      </c>
      <c r="G265" s="141" t="s">
        <v>1426</v>
      </c>
      <c r="H265" s="232">
        <v>30</v>
      </c>
      <c r="I265" s="156" t="s">
        <v>1344</v>
      </c>
      <c r="J265" s="141">
        <v>6</v>
      </c>
      <c r="K265" s="136">
        <f t="shared" si="7"/>
        <v>180</v>
      </c>
    </row>
    <row r="266" spans="1:11" x14ac:dyDescent="0.25">
      <c r="A266" s="131">
        <v>2448</v>
      </c>
      <c r="B266" s="131">
        <v>5</v>
      </c>
      <c r="C266" s="132" t="s">
        <v>1997</v>
      </c>
      <c r="D266" s="171">
        <v>4</v>
      </c>
      <c r="E266" s="196">
        <v>9</v>
      </c>
      <c r="F266" s="197" t="s">
        <v>2003</v>
      </c>
      <c r="G266" s="198" t="s">
        <v>8</v>
      </c>
      <c r="H266" s="233">
        <v>50</v>
      </c>
      <c r="I266" s="137" t="s">
        <v>1344</v>
      </c>
      <c r="J266" s="198">
        <v>12</v>
      </c>
      <c r="K266" s="136">
        <f t="shared" si="7"/>
        <v>600</v>
      </c>
    </row>
    <row r="267" spans="1:11" x14ac:dyDescent="0.25">
      <c r="A267" s="131">
        <v>467</v>
      </c>
      <c r="B267" s="131">
        <v>32</v>
      </c>
      <c r="C267" s="132" t="s">
        <v>1309</v>
      </c>
      <c r="D267" s="131">
        <v>13</v>
      </c>
      <c r="E267" s="133">
        <v>70</v>
      </c>
      <c r="F267" s="139" t="s">
        <v>1379</v>
      </c>
      <c r="G267" s="141" t="s">
        <v>8</v>
      </c>
      <c r="H267" s="237">
        <v>49</v>
      </c>
      <c r="I267" s="156" t="s">
        <v>1344</v>
      </c>
      <c r="J267" s="141">
        <v>12</v>
      </c>
      <c r="K267" s="136">
        <f t="shared" si="7"/>
        <v>588</v>
      </c>
    </row>
    <row r="268" spans="1:11" x14ac:dyDescent="0.25">
      <c r="A268" s="131">
        <v>1903</v>
      </c>
      <c r="B268" s="131">
        <v>64</v>
      </c>
      <c r="C268" s="132" t="s">
        <v>1777</v>
      </c>
      <c r="D268" s="171">
        <v>4</v>
      </c>
      <c r="E268" s="133">
        <v>9</v>
      </c>
      <c r="F268" s="144" t="s">
        <v>1758</v>
      </c>
      <c r="G268" s="147" t="s">
        <v>1209</v>
      </c>
      <c r="H268" s="240">
        <v>3.5</v>
      </c>
      <c r="I268" s="137" t="s">
        <v>1200</v>
      </c>
      <c r="J268" s="147">
        <v>12</v>
      </c>
      <c r="K268" s="136">
        <f t="shared" ref="K268:K280" si="8">J268*H268</f>
        <v>42</v>
      </c>
    </row>
    <row r="269" spans="1:11" x14ac:dyDescent="0.25">
      <c r="A269" s="131">
        <v>2258</v>
      </c>
      <c r="B269" s="131">
        <v>60</v>
      </c>
      <c r="C269" s="132" t="s">
        <v>1862</v>
      </c>
      <c r="D269" s="171">
        <v>6</v>
      </c>
      <c r="E269" s="133">
        <v>1</v>
      </c>
      <c r="F269" s="194" t="s">
        <v>2776</v>
      </c>
      <c r="G269" s="163" t="s">
        <v>1778</v>
      </c>
      <c r="H269" s="232">
        <v>35</v>
      </c>
      <c r="I269" s="137" t="s">
        <v>1200</v>
      </c>
      <c r="J269" s="141">
        <v>20</v>
      </c>
      <c r="K269" s="172">
        <f t="shared" si="8"/>
        <v>700</v>
      </c>
    </row>
    <row r="270" spans="1:11" x14ac:dyDescent="0.25">
      <c r="A270" s="131">
        <v>3471</v>
      </c>
      <c r="B270" s="131">
        <v>48</v>
      </c>
      <c r="C270" s="132" t="s">
        <v>2417</v>
      </c>
      <c r="D270" s="131">
        <v>2</v>
      </c>
      <c r="E270" s="135">
        <v>12</v>
      </c>
      <c r="F270" s="139" t="s">
        <v>2438</v>
      </c>
      <c r="G270" s="141" t="s">
        <v>8</v>
      </c>
      <c r="H270" s="232">
        <v>10</v>
      </c>
      <c r="I270" s="137" t="s">
        <v>1212</v>
      </c>
      <c r="J270" s="141">
        <v>40</v>
      </c>
      <c r="K270" s="136">
        <f t="shared" si="8"/>
        <v>400</v>
      </c>
    </row>
    <row r="271" spans="1:11" x14ac:dyDescent="0.25">
      <c r="A271" s="131">
        <v>308</v>
      </c>
      <c r="B271" s="131">
        <v>58</v>
      </c>
      <c r="C271" s="132" t="s">
        <v>1263</v>
      </c>
      <c r="D271" s="131">
        <v>8</v>
      </c>
      <c r="E271" s="133">
        <v>3</v>
      </c>
      <c r="F271" s="139" t="s">
        <v>1290</v>
      </c>
      <c r="G271" s="141" t="s">
        <v>1231</v>
      </c>
      <c r="H271" s="232">
        <v>12</v>
      </c>
      <c r="I271" s="137" t="s">
        <v>1200</v>
      </c>
      <c r="J271" s="141">
        <v>2</v>
      </c>
      <c r="K271" s="136">
        <f t="shared" si="8"/>
        <v>24</v>
      </c>
    </row>
    <row r="272" spans="1:11" x14ac:dyDescent="0.25">
      <c r="A272" s="131">
        <v>2946</v>
      </c>
      <c r="B272" s="131">
        <v>1</v>
      </c>
      <c r="C272" s="132" t="s">
        <v>2242</v>
      </c>
      <c r="D272" s="171">
        <v>5</v>
      </c>
      <c r="E272" s="133">
        <v>8</v>
      </c>
      <c r="F272" s="154" t="s">
        <v>2252</v>
      </c>
      <c r="G272" s="141" t="s">
        <v>22</v>
      </c>
      <c r="H272" s="232">
        <v>20</v>
      </c>
      <c r="I272" s="137" t="s">
        <v>1344</v>
      </c>
      <c r="J272" s="141">
        <v>113</v>
      </c>
      <c r="K272" s="172">
        <f t="shared" si="8"/>
        <v>2260</v>
      </c>
    </row>
    <row r="273" spans="1:11" x14ac:dyDescent="0.25">
      <c r="A273" s="131">
        <v>2193</v>
      </c>
      <c r="B273" s="131">
        <v>3</v>
      </c>
      <c r="C273" s="132" t="s">
        <v>1829</v>
      </c>
      <c r="D273" s="171">
        <v>7</v>
      </c>
      <c r="E273" s="133">
        <v>5</v>
      </c>
      <c r="F273" s="139" t="s">
        <v>1842</v>
      </c>
      <c r="G273" s="163" t="s">
        <v>8</v>
      </c>
      <c r="H273" s="232">
        <v>130</v>
      </c>
      <c r="I273" s="137" t="s">
        <v>1200</v>
      </c>
      <c r="J273" s="141">
        <v>100</v>
      </c>
      <c r="K273" s="172">
        <f t="shared" si="8"/>
        <v>13000</v>
      </c>
    </row>
    <row r="274" spans="1:11" x14ac:dyDescent="0.25">
      <c r="A274" s="131">
        <v>4451</v>
      </c>
      <c r="B274" s="131">
        <v>56</v>
      </c>
      <c r="C274" s="132" t="s">
        <v>2685</v>
      </c>
      <c r="D274" s="131">
        <v>13</v>
      </c>
      <c r="E274" s="179">
        <v>14</v>
      </c>
      <c r="F274" s="139" t="s">
        <v>2700</v>
      </c>
      <c r="G274" s="141" t="s">
        <v>8</v>
      </c>
      <c r="H274" s="232">
        <v>2.5</v>
      </c>
      <c r="I274" s="137" t="s">
        <v>1197</v>
      </c>
      <c r="J274" s="141">
        <v>12</v>
      </c>
      <c r="K274" s="136">
        <f t="shared" si="8"/>
        <v>30</v>
      </c>
    </row>
    <row r="275" spans="1:11" x14ac:dyDescent="0.25">
      <c r="A275" s="131">
        <v>2000</v>
      </c>
      <c r="B275" s="131">
        <v>64</v>
      </c>
      <c r="C275" s="132" t="s">
        <v>1789</v>
      </c>
      <c r="D275" s="171">
        <v>1</v>
      </c>
      <c r="E275" s="133">
        <v>25</v>
      </c>
      <c r="F275" s="190" t="s">
        <v>1801</v>
      </c>
      <c r="G275" s="147" t="s">
        <v>8</v>
      </c>
      <c r="H275" s="240">
        <v>4.8</v>
      </c>
      <c r="I275" s="137" t="s">
        <v>1197</v>
      </c>
      <c r="J275" s="147">
        <v>6</v>
      </c>
      <c r="K275" s="172">
        <f t="shared" si="8"/>
        <v>28.799999999999997</v>
      </c>
    </row>
    <row r="276" spans="1:11" x14ac:dyDescent="0.25">
      <c r="A276" s="131">
        <v>2715</v>
      </c>
      <c r="B276" s="131">
        <v>54</v>
      </c>
      <c r="C276" s="132" t="s">
        <v>2156</v>
      </c>
      <c r="D276" s="171">
        <v>3</v>
      </c>
      <c r="E276" s="135">
        <v>14</v>
      </c>
      <c r="F276" s="203" t="s">
        <v>1628</v>
      </c>
      <c r="G276" s="204" t="s">
        <v>8</v>
      </c>
      <c r="H276" s="254">
        <v>2.5</v>
      </c>
      <c r="I276" s="137" t="s">
        <v>1197</v>
      </c>
      <c r="J276" s="204">
        <v>6</v>
      </c>
      <c r="K276" s="172">
        <f t="shared" si="8"/>
        <v>15</v>
      </c>
    </row>
    <row r="277" spans="1:11" x14ac:dyDescent="0.25">
      <c r="A277" s="131">
        <v>4368</v>
      </c>
      <c r="B277" s="131">
        <v>56</v>
      </c>
      <c r="C277" s="132" t="s">
        <v>2683</v>
      </c>
      <c r="D277" s="131">
        <v>2</v>
      </c>
      <c r="E277" s="133">
        <v>6</v>
      </c>
      <c r="F277" s="134" t="s">
        <v>1628</v>
      </c>
      <c r="G277" s="141" t="s">
        <v>8</v>
      </c>
      <c r="H277" s="232">
        <v>1</v>
      </c>
      <c r="I277" s="137" t="s">
        <v>1197</v>
      </c>
      <c r="J277" s="141">
        <v>12</v>
      </c>
      <c r="K277" s="136">
        <f t="shared" si="8"/>
        <v>12</v>
      </c>
    </row>
    <row r="278" spans="1:11" x14ac:dyDescent="0.25">
      <c r="A278" s="131">
        <v>1407</v>
      </c>
      <c r="B278" s="131">
        <v>57</v>
      </c>
      <c r="C278" s="132" t="s">
        <v>1707</v>
      </c>
      <c r="D278" s="171">
        <v>4</v>
      </c>
      <c r="E278" s="133">
        <v>12</v>
      </c>
      <c r="F278" s="139" t="s">
        <v>1305</v>
      </c>
      <c r="G278" s="141" t="s">
        <v>22</v>
      </c>
      <c r="H278" s="232">
        <v>3</v>
      </c>
      <c r="I278" s="137" t="s">
        <v>1197</v>
      </c>
      <c r="J278" s="141">
        <v>12</v>
      </c>
      <c r="K278" s="136">
        <f t="shared" si="8"/>
        <v>36</v>
      </c>
    </row>
    <row r="279" spans="1:11" x14ac:dyDescent="0.25">
      <c r="A279" s="131">
        <v>3943</v>
      </c>
      <c r="B279" s="131">
        <v>65</v>
      </c>
      <c r="C279" s="132" t="s">
        <v>2560</v>
      </c>
      <c r="D279" s="131">
        <v>5</v>
      </c>
      <c r="E279" s="133">
        <v>23</v>
      </c>
      <c r="F279" s="139" t="s">
        <v>2571</v>
      </c>
      <c r="G279" s="207" t="s">
        <v>8</v>
      </c>
      <c r="H279" s="244">
        <v>4.8</v>
      </c>
      <c r="I279" s="137" t="s">
        <v>1197</v>
      </c>
      <c r="J279" s="141">
        <v>2</v>
      </c>
      <c r="K279" s="136">
        <f t="shared" si="8"/>
        <v>9.6</v>
      </c>
    </row>
    <row r="280" spans="1:11" x14ac:dyDescent="0.25">
      <c r="A280" s="131">
        <v>1793</v>
      </c>
      <c r="B280" s="131">
        <v>64</v>
      </c>
      <c r="C280" s="132" t="s">
        <v>1764</v>
      </c>
      <c r="D280" s="171">
        <v>1</v>
      </c>
      <c r="E280" s="133">
        <v>19</v>
      </c>
      <c r="F280" s="139" t="s">
        <v>1766</v>
      </c>
      <c r="G280" s="141" t="s">
        <v>8</v>
      </c>
      <c r="H280" s="232">
        <v>0.5</v>
      </c>
      <c r="I280" s="137" t="s">
        <v>1197</v>
      </c>
      <c r="J280" s="141">
        <v>12</v>
      </c>
      <c r="K280" s="136">
        <f t="shared" si="8"/>
        <v>6</v>
      </c>
    </row>
    <row r="281" spans="1:11" x14ac:dyDescent="0.25">
      <c r="A281" s="131">
        <v>3507</v>
      </c>
      <c r="B281" s="131">
        <v>48</v>
      </c>
      <c r="C281" s="132" t="s">
        <v>2417</v>
      </c>
      <c r="D281" s="131">
        <v>6</v>
      </c>
      <c r="E281" s="133">
        <v>18</v>
      </c>
      <c r="F281" s="139" t="s">
        <v>2449</v>
      </c>
      <c r="G281" s="141" t="s">
        <v>8</v>
      </c>
      <c r="H281" s="232">
        <v>5.3</v>
      </c>
      <c r="I281" s="137" t="s">
        <v>1197</v>
      </c>
      <c r="J281" s="141">
        <v>1</v>
      </c>
      <c r="K281" s="136">
        <f t="shared" ref="K281" si="9">J281*H281</f>
        <v>5.3</v>
      </c>
    </row>
    <row r="282" spans="1:11" x14ac:dyDescent="0.25">
      <c r="A282" s="131">
        <v>3797</v>
      </c>
      <c r="B282" s="131">
        <v>53</v>
      </c>
      <c r="C282" s="132" t="s">
        <v>2500</v>
      </c>
      <c r="D282" s="131">
        <v>5</v>
      </c>
      <c r="E282" s="133">
        <v>5</v>
      </c>
      <c r="F282" s="154" t="s">
        <v>2511</v>
      </c>
      <c r="G282" s="141" t="s">
        <v>8</v>
      </c>
      <c r="H282" s="232">
        <v>30</v>
      </c>
      <c r="I282" s="137" t="s">
        <v>1197</v>
      </c>
      <c r="J282" s="141">
        <v>16</v>
      </c>
      <c r="K282" s="136">
        <f t="shared" ref="K282:K289" si="10">J282*H282</f>
        <v>480</v>
      </c>
    </row>
    <row r="283" spans="1:11" x14ac:dyDescent="0.25">
      <c r="A283" s="131">
        <v>2924</v>
      </c>
      <c r="B283" s="131">
        <v>66</v>
      </c>
      <c r="C283" s="132" t="s">
        <v>2223</v>
      </c>
      <c r="D283" s="171">
        <v>6</v>
      </c>
      <c r="E283" s="133">
        <v>5</v>
      </c>
      <c r="F283" s="139" t="s">
        <v>2233</v>
      </c>
      <c r="G283" s="141" t="s">
        <v>1414</v>
      </c>
      <c r="H283" s="255">
        <v>50</v>
      </c>
      <c r="I283" s="137" t="s">
        <v>1200</v>
      </c>
      <c r="J283" s="141">
        <v>50</v>
      </c>
      <c r="K283" s="136">
        <f t="shared" si="10"/>
        <v>2500</v>
      </c>
    </row>
    <row r="284" spans="1:11" x14ac:dyDescent="0.25">
      <c r="A284" s="131">
        <v>3875</v>
      </c>
      <c r="B284" s="131">
        <v>53</v>
      </c>
      <c r="C284" s="132" t="s">
        <v>2500</v>
      </c>
      <c r="D284" s="131">
        <v>10</v>
      </c>
      <c r="E284" s="133">
        <v>36</v>
      </c>
      <c r="F284" s="154" t="s">
        <v>2552</v>
      </c>
      <c r="G284" s="141" t="s">
        <v>1423</v>
      </c>
      <c r="H284" s="232">
        <v>50</v>
      </c>
      <c r="I284" s="137" t="s">
        <v>1200</v>
      </c>
      <c r="J284" s="141">
        <v>14</v>
      </c>
      <c r="K284" s="136">
        <f t="shared" si="10"/>
        <v>700</v>
      </c>
    </row>
    <row r="285" spans="1:11" x14ac:dyDescent="0.25">
      <c r="A285" s="131">
        <v>3269</v>
      </c>
      <c r="B285" s="131">
        <v>49</v>
      </c>
      <c r="C285" s="132" t="s">
        <v>2350</v>
      </c>
      <c r="D285" s="171">
        <v>3</v>
      </c>
      <c r="E285" s="133">
        <v>3</v>
      </c>
      <c r="F285" s="139" t="s">
        <v>2370</v>
      </c>
      <c r="G285" s="141" t="s">
        <v>2348</v>
      </c>
      <c r="H285" s="232">
        <v>156</v>
      </c>
      <c r="I285" s="137" t="s">
        <v>1197</v>
      </c>
      <c r="J285" s="141">
        <v>1</v>
      </c>
      <c r="K285" s="172">
        <f t="shared" si="10"/>
        <v>156</v>
      </c>
    </row>
    <row r="286" spans="1:11" x14ac:dyDescent="0.25">
      <c r="A286" s="131">
        <v>2947</v>
      </c>
      <c r="B286" s="131">
        <v>1</v>
      </c>
      <c r="C286" s="132" t="s">
        <v>2242</v>
      </c>
      <c r="D286" s="171">
        <v>5</v>
      </c>
      <c r="E286" s="133">
        <v>9</v>
      </c>
      <c r="F286" s="154" t="s">
        <v>2253</v>
      </c>
      <c r="G286" s="141" t="s">
        <v>22</v>
      </c>
      <c r="H286" s="232">
        <v>25</v>
      </c>
      <c r="I286" s="137" t="s">
        <v>1197</v>
      </c>
      <c r="J286" s="141">
        <v>113</v>
      </c>
      <c r="K286" s="172">
        <f t="shared" si="10"/>
        <v>2825</v>
      </c>
    </row>
    <row r="287" spans="1:11" x14ac:dyDescent="0.25">
      <c r="A287" s="131">
        <v>3121</v>
      </c>
      <c r="B287" s="131">
        <v>51</v>
      </c>
      <c r="C287" s="132" t="s">
        <v>2298</v>
      </c>
      <c r="D287" s="131">
        <v>1</v>
      </c>
      <c r="E287" s="133">
        <f>+E286+1</f>
        <v>10</v>
      </c>
      <c r="F287" s="162" t="s">
        <v>2317</v>
      </c>
      <c r="G287" s="141" t="s">
        <v>8</v>
      </c>
      <c r="H287" s="232">
        <v>190</v>
      </c>
      <c r="I287" s="137" t="s">
        <v>1197</v>
      </c>
      <c r="J287" s="141">
        <v>1</v>
      </c>
      <c r="K287" s="172">
        <f t="shared" si="10"/>
        <v>190</v>
      </c>
    </row>
    <row r="288" spans="1:11" x14ac:dyDescent="0.25">
      <c r="A288" s="131">
        <v>2366</v>
      </c>
      <c r="B288" s="131">
        <v>60</v>
      </c>
      <c r="C288" s="132" t="s">
        <v>1862</v>
      </c>
      <c r="D288" s="171">
        <v>7</v>
      </c>
      <c r="E288" s="133">
        <v>23</v>
      </c>
      <c r="F288" s="139" t="s">
        <v>1973</v>
      </c>
      <c r="G288" s="163" t="s">
        <v>1718</v>
      </c>
      <c r="H288" s="232">
        <v>100</v>
      </c>
      <c r="I288" s="137" t="s">
        <v>1200</v>
      </c>
      <c r="J288" s="141">
        <v>5</v>
      </c>
      <c r="K288" s="172">
        <f t="shared" si="10"/>
        <v>500</v>
      </c>
    </row>
    <row r="289" spans="1:11" x14ac:dyDescent="0.25">
      <c r="A289" s="131">
        <v>3600</v>
      </c>
      <c r="B289" s="131">
        <v>23</v>
      </c>
      <c r="C289" s="132" t="s">
        <v>2451</v>
      </c>
      <c r="D289" s="131">
        <v>8</v>
      </c>
      <c r="E289" s="133">
        <v>32</v>
      </c>
      <c r="F289" s="139" t="s">
        <v>1742</v>
      </c>
      <c r="G289" s="141" t="s">
        <v>1209</v>
      </c>
      <c r="H289" s="232">
        <v>0.45</v>
      </c>
      <c r="I289" s="137" t="s">
        <v>1197</v>
      </c>
      <c r="J289" s="141">
        <v>4</v>
      </c>
      <c r="K289" s="136">
        <f t="shared" si="10"/>
        <v>1.8</v>
      </c>
    </row>
    <row r="290" spans="1:11" x14ac:dyDescent="0.25">
      <c r="A290" s="131">
        <v>4240</v>
      </c>
      <c r="B290" s="131">
        <v>56</v>
      </c>
      <c r="C290" s="132" t="s">
        <v>2638</v>
      </c>
      <c r="D290" s="131">
        <v>2</v>
      </c>
      <c r="E290" s="133">
        <v>24</v>
      </c>
      <c r="F290" s="134" t="s">
        <v>2644</v>
      </c>
      <c r="G290" s="141" t="s">
        <v>1209</v>
      </c>
      <c r="H290" s="232">
        <v>2.5</v>
      </c>
      <c r="I290" s="137" t="s">
        <v>1197</v>
      </c>
      <c r="J290" s="141">
        <v>4</v>
      </c>
      <c r="K290" s="136">
        <f t="shared" ref="K290:K300" si="11">J290*H290</f>
        <v>10</v>
      </c>
    </row>
    <row r="291" spans="1:11" x14ac:dyDescent="0.25">
      <c r="A291" s="131">
        <v>2634</v>
      </c>
      <c r="B291" s="131">
        <v>63</v>
      </c>
      <c r="C291" s="132" t="s">
        <v>2055</v>
      </c>
      <c r="D291" s="171">
        <v>4</v>
      </c>
      <c r="E291" s="133">
        <v>61</v>
      </c>
      <c r="F291" s="150" t="s">
        <v>2119</v>
      </c>
      <c r="G291" s="141" t="s">
        <v>2117</v>
      </c>
      <c r="H291" s="232">
        <v>0.5</v>
      </c>
      <c r="I291" s="137" t="s">
        <v>2113</v>
      </c>
      <c r="J291" s="141">
        <v>30</v>
      </c>
      <c r="K291" s="172">
        <f t="shared" si="11"/>
        <v>15</v>
      </c>
    </row>
    <row r="292" spans="1:11" x14ac:dyDescent="0.25">
      <c r="A292" s="131">
        <v>3353</v>
      </c>
      <c r="B292" s="131">
        <v>49</v>
      </c>
      <c r="C292" s="132" t="s">
        <v>2397</v>
      </c>
      <c r="D292" s="171">
        <v>1</v>
      </c>
      <c r="E292" s="133">
        <v>11</v>
      </c>
      <c r="F292" s="139" t="s">
        <v>2402</v>
      </c>
      <c r="G292" s="141" t="s">
        <v>22</v>
      </c>
      <c r="H292" s="237">
        <v>600</v>
      </c>
      <c r="I292" s="137" t="s">
        <v>1200</v>
      </c>
      <c r="J292" s="141">
        <v>5</v>
      </c>
      <c r="K292" s="136">
        <f t="shared" si="11"/>
        <v>3000</v>
      </c>
    </row>
    <row r="293" spans="1:11" x14ac:dyDescent="0.25">
      <c r="A293" s="131">
        <v>3252</v>
      </c>
      <c r="B293" s="131">
        <v>49</v>
      </c>
      <c r="C293" s="132" t="s">
        <v>2350</v>
      </c>
      <c r="D293" s="171">
        <v>1</v>
      </c>
      <c r="E293" s="133">
        <v>11</v>
      </c>
      <c r="F293" s="139" t="s">
        <v>2358</v>
      </c>
      <c r="G293" s="141" t="s">
        <v>22</v>
      </c>
      <c r="H293" s="232">
        <v>600</v>
      </c>
      <c r="I293" s="137" t="s">
        <v>1200</v>
      </c>
      <c r="J293" s="141">
        <v>5</v>
      </c>
      <c r="K293" s="136">
        <f t="shared" si="11"/>
        <v>3000</v>
      </c>
    </row>
    <row r="294" spans="1:11" x14ac:dyDescent="0.25">
      <c r="A294" s="131">
        <v>2678</v>
      </c>
      <c r="B294" s="131">
        <v>63</v>
      </c>
      <c r="C294" s="132" t="s">
        <v>2055</v>
      </c>
      <c r="D294" s="171">
        <v>4</v>
      </c>
      <c r="E294" s="133">
        <v>113</v>
      </c>
      <c r="F294" s="139" t="s">
        <v>2141</v>
      </c>
      <c r="G294" s="141" t="s">
        <v>8</v>
      </c>
      <c r="H294" s="232">
        <v>4</v>
      </c>
      <c r="I294" s="137" t="s">
        <v>1200</v>
      </c>
      <c r="J294" s="141">
        <v>20</v>
      </c>
      <c r="K294" s="136">
        <f t="shared" si="11"/>
        <v>80</v>
      </c>
    </row>
    <row r="295" spans="1:11" x14ac:dyDescent="0.25">
      <c r="A295" s="131">
        <v>2334</v>
      </c>
      <c r="B295" s="131">
        <v>60</v>
      </c>
      <c r="C295" s="132" t="s">
        <v>1862</v>
      </c>
      <c r="D295" s="171">
        <v>6</v>
      </c>
      <c r="E295" s="133">
        <v>77</v>
      </c>
      <c r="F295" s="139" t="s">
        <v>1949</v>
      </c>
      <c r="G295" s="163" t="s">
        <v>1778</v>
      </c>
      <c r="H295" s="232">
        <v>2</v>
      </c>
      <c r="I295" s="137" t="s">
        <v>1200</v>
      </c>
      <c r="J295" s="141">
        <v>100</v>
      </c>
      <c r="K295" s="136">
        <f t="shared" si="11"/>
        <v>200</v>
      </c>
    </row>
    <row r="296" spans="1:11" x14ac:dyDescent="0.25">
      <c r="A296" s="131">
        <v>2331</v>
      </c>
      <c r="B296" s="131">
        <v>60</v>
      </c>
      <c r="C296" s="132" t="s">
        <v>1862</v>
      </c>
      <c r="D296" s="171">
        <v>6</v>
      </c>
      <c r="E296" s="133">
        <v>74</v>
      </c>
      <c r="F296" s="139" t="s">
        <v>1947</v>
      </c>
      <c r="G296" s="163" t="s">
        <v>1778</v>
      </c>
      <c r="H296" s="232">
        <v>2</v>
      </c>
      <c r="I296" s="137" t="s">
        <v>1200</v>
      </c>
      <c r="J296" s="141">
        <v>100</v>
      </c>
      <c r="K296" s="136">
        <f t="shared" si="11"/>
        <v>200</v>
      </c>
    </row>
    <row r="297" spans="1:11" x14ac:dyDescent="0.25">
      <c r="A297" s="131">
        <v>3452</v>
      </c>
      <c r="B297" s="131">
        <v>48</v>
      </c>
      <c r="C297" s="132" t="s">
        <v>2417</v>
      </c>
      <c r="D297" s="131">
        <v>1</v>
      </c>
      <c r="E297" s="133">
        <v>12</v>
      </c>
      <c r="F297" s="139" t="s">
        <v>2424</v>
      </c>
      <c r="G297" s="141" t="s">
        <v>22</v>
      </c>
      <c r="H297" s="232">
        <v>15</v>
      </c>
      <c r="I297" s="137" t="s">
        <v>1200</v>
      </c>
      <c r="J297" s="141">
        <v>10</v>
      </c>
      <c r="K297" s="136">
        <f t="shared" si="11"/>
        <v>150</v>
      </c>
    </row>
    <row r="298" spans="1:11" x14ac:dyDescent="0.25">
      <c r="A298" s="131">
        <v>4394</v>
      </c>
      <c r="B298" s="131">
        <v>56</v>
      </c>
      <c r="C298" s="132" t="s">
        <v>2683</v>
      </c>
      <c r="D298" s="131">
        <v>2</v>
      </c>
      <c r="E298" s="133">
        <v>32</v>
      </c>
      <c r="F298" s="134" t="s">
        <v>2647</v>
      </c>
      <c r="G298" s="141" t="s">
        <v>8</v>
      </c>
      <c r="H298" s="232">
        <v>2</v>
      </c>
      <c r="I298" s="137" t="s">
        <v>1197</v>
      </c>
      <c r="J298" s="141">
        <v>2</v>
      </c>
      <c r="K298" s="136">
        <f t="shared" si="11"/>
        <v>4</v>
      </c>
    </row>
    <row r="299" spans="1:11" x14ac:dyDescent="0.25">
      <c r="A299" s="131">
        <v>2846</v>
      </c>
      <c r="B299" s="131">
        <v>67</v>
      </c>
      <c r="C299" s="132" t="s">
        <v>2195</v>
      </c>
      <c r="D299" s="171">
        <v>3</v>
      </c>
      <c r="E299" s="133">
        <v>16</v>
      </c>
      <c r="F299" s="139" t="s">
        <v>2205</v>
      </c>
      <c r="G299" s="141" t="s">
        <v>1976</v>
      </c>
      <c r="H299" s="232">
        <v>6</v>
      </c>
      <c r="I299" s="137" t="s">
        <v>1197</v>
      </c>
      <c r="J299" s="141">
        <v>150</v>
      </c>
      <c r="K299" s="136">
        <f t="shared" si="11"/>
        <v>900</v>
      </c>
    </row>
    <row r="300" spans="1:11" x14ac:dyDescent="0.25">
      <c r="A300" s="131">
        <v>3330</v>
      </c>
      <c r="B300" s="131">
        <v>49</v>
      </c>
      <c r="C300" s="132" t="s">
        <v>2350</v>
      </c>
      <c r="D300" s="171">
        <v>5</v>
      </c>
      <c r="E300" s="133">
        <v>39</v>
      </c>
      <c r="F300" s="139" t="s">
        <v>2394</v>
      </c>
      <c r="G300" s="141" t="s">
        <v>8</v>
      </c>
      <c r="H300" s="232">
        <v>1.5</v>
      </c>
      <c r="I300" s="137" t="s">
        <v>1197</v>
      </c>
      <c r="J300" s="141">
        <v>2</v>
      </c>
      <c r="K300" s="136">
        <f t="shared" si="11"/>
        <v>3</v>
      </c>
    </row>
    <row r="301" spans="1:11" x14ac:dyDescent="0.25">
      <c r="A301" s="131">
        <v>1667</v>
      </c>
      <c r="B301" s="131">
        <v>57</v>
      </c>
      <c r="C301" s="132" t="s">
        <v>1751</v>
      </c>
      <c r="D301" s="171">
        <v>14</v>
      </c>
      <c r="E301" s="133">
        <v>11</v>
      </c>
      <c r="F301" s="157" t="s">
        <v>1612</v>
      </c>
      <c r="G301" s="141" t="s">
        <v>8</v>
      </c>
      <c r="H301" s="232">
        <v>4</v>
      </c>
      <c r="I301" s="137" t="s">
        <v>1197</v>
      </c>
      <c r="J301" s="176">
        <v>20</v>
      </c>
      <c r="K301" s="172">
        <f t="shared" ref="K301:K330" si="12">J301*H301</f>
        <v>80</v>
      </c>
    </row>
    <row r="302" spans="1:11" x14ac:dyDescent="0.25">
      <c r="A302" s="131">
        <v>3194</v>
      </c>
      <c r="B302" s="131">
        <v>8</v>
      </c>
      <c r="C302" s="132" t="s">
        <v>2347</v>
      </c>
      <c r="D302" s="131">
        <v>12</v>
      </c>
      <c r="E302" s="135">
        <v>2</v>
      </c>
      <c r="F302" s="139" t="s">
        <v>2291</v>
      </c>
      <c r="G302" s="141" t="s">
        <v>22</v>
      </c>
      <c r="H302" s="232">
        <v>170</v>
      </c>
      <c r="I302" s="137" t="s">
        <v>1200</v>
      </c>
      <c r="J302" s="141">
        <v>10</v>
      </c>
      <c r="K302" s="136">
        <f t="shared" si="12"/>
        <v>1700</v>
      </c>
    </row>
    <row r="303" spans="1:11" x14ac:dyDescent="0.25">
      <c r="A303" s="131">
        <v>2186</v>
      </c>
      <c r="B303" s="131">
        <v>3</v>
      </c>
      <c r="C303" s="132" t="s">
        <v>1829</v>
      </c>
      <c r="D303" s="171">
        <v>5</v>
      </c>
      <c r="E303" s="133">
        <v>2</v>
      </c>
      <c r="F303" s="193" t="s">
        <v>1835</v>
      </c>
      <c r="G303" s="163" t="s">
        <v>2037</v>
      </c>
      <c r="H303" s="232">
        <v>14</v>
      </c>
      <c r="I303" s="137" t="s">
        <v>1837</v>
      </c>
      <c r="J303" s="141">
        <v>3570</v>
      </c>
      <c r="K303" s="172">
        <f t="shared" si="12"/>
        <v>49980</v>
      </c>
    </row>
    <row r="304" spans="1:11" x14ac:dyDescent="0.25">
      <c r="A304" s="131">
        <v>4119</v>
      </c>
      <c r="B304" s="131">
        <v>50</v>
      </c>
      <c r="C304" s="132" t="s">
        <v>2594</v>
      </c>
      <c r="D304" s="131">
        <v>1</v>
      </c>
      <c r="E304" s="133">
        <v>14</v>
      </c>
      <c r="F304" s="139" t="s">
        <v>2603</v>
      </c>
      <c r="G304" s="141" t="s">
        <v>8</v>
      </c>
      <c r="H304" s="232">
        <v>30</v>
      </c>
      <c r="I304" s="137" t="s">
        <v>1200</v>
      </c>
      <c r="J304" s="141">
        <v>15</v>
      </c>
      <c r="K304" s="136">
        <f t="shared" si="12"/>
        <v>450</v>
      </c>
    </row>
    <row r="305" spans="1:11" x14ac:dyDescent="0.25">
      <c r="A305" s="131">
        <v>1308</v>
      </c>
      <c r="B305" s="131">
        <v>47</v>
      </c>
      <c r="C305" s="132" t="s">
        <v>1661</v>
      </c>
      <c r="D305" s="131">
        <v>4</v>
      </c>
      <c r="E305" s="179">
        <v>6</v>
      </c>
      <c r="F305" s="149" t="s">
        <v>1672</v>
      </c>
      <c r="G305" s="147" t="s">
        <v>1664</v>
      </c>
      <c r="H305" s="249">
        <v>620</v>
      </c>
      <c r="I305" s="137" t="s">
        <v>1200</v>
      </c>
      <c r="J305" s="180">
        <v>6</v>
      </c>
      <c r="K305" s="136">
        <f t="shared" si="12"/>
        <v>3720</v>
      </c>
    </row>
    <row r="306" spans="1:11" x14ac:dyDescent="0.25">
      <c r="A306" s="131">
        <v>1307</v>
      </c>
      <c r="B306" s="131">
        <v>47</v>
      </c>
      <c r="C306" s="132" t="s">
        <v>1661</v>
      </c>
      <c r="D306" s="131">
        <v>4</v>
      </c>
      <c r="E306" s="179">
        <v>5</v>
      </c>
      <c r="F306" s="149" t="s">
        <v>1671</v>
      </c>
      <c r="G306" s="147" t="s">
        <v>1664</v>
      </c>
      <c r="H306" s="249">
        <v>1400</v>
      </c>
      <c r="I306" s="137" t="s">
        <v>1200</v>
      </c>
      <c r="J306" s="180">
        <v>10</v>
      </c>
      <c r="K306" s="136">
        <f t="shared" si="12"/>
        <v>14000</v>
      </c>
    </row>
    <row r="307" spans="1:11" x14ac:dyDescent="0.25">
      <c r="A307" s="131">
        <v>1309</v>
      </c>
      <c r="B307" s="131">
        <v>47</v>
      </c>
      <c r="C307" s="132" t="s">
        <v>1661</v>
      </c>
      <c r="D307" s="131">
        <v>4</v>
      </c>
      <c r="E307" s="179">
        <v>7</v>
      </c>
      <c r="F307" s="149" t="s">
        <v>1673</v>
      </c>
      <c r="G307" s="147" t="s">
        <v>1664</v>
      </c>
      <c r="H307" s="249">
        <v>280</v>
      </c>
      <c r="I307" s="137" t="s">
        <v>1200</v>
      </c>
      <c r="J307" s="180">
        <v>8</v>
      </c>
      <c r="K307" s="136">
        <f t="shared" si="12"/>
        <v>2240</v>
      </c>
    </row>
    <row r="308" spans="1:11" x14ac:dyDescent="0.25">
      <c r="A308" s="131">
        <v>1310</v>
      </c>
      <c r="B308" s="131">
        <v>47</v>
      </c>
      <c r="C308" s="132" t="s">
        <v>1661</v>
      </c>
      <c r="D308" s="131">
        <v>4</v>
      </c>
      <c r="E308" s="179">
        <v>8</v>
      </c>
      <c r="F308" s="149" t="s">
        <v>1674</v>
      </c>
      <c r="G308" s="147" t="s">
        <v>1664</v>
      </c>
      <c r="H308" s="249">
        <v>800</v>
      </c>
      <c r="I308" s="137" t="s">
        <v>1200</v>
      </c>
      <c r="J308" s="180">
        <v>10</v>
      </c>
      <c r="K308" s="136">
        <f t="shared" si="12"/>
        <v>8000</v>
      </c>
    </row>
    <row r="309" spans="1:11" x14ac:dyDescent="0.25">
      <c r="A309" s="131">
        <v>1306</v>
      </c>
      <c r="B309" s="131">
        <v>47</v>
      </c>
      <c r="C309" s="132" t="s">
        <v>1661</v>
      </c>
      <c r="D309" s="131">
        <v>4</v>
      </c>
      <c r="E309" s="179">
        <v>4</v>
      </c>
      <c r="F309" s="149" t="s">
        <v>1670</v>
      </c>
      <c r="G309" s="147" t="s">
        <v>1664</v>
      </c>
      <c r="H309" s="249">
        <v>1300</v>
      </c>
      <c r="I309" s="137" t="s">
        <v>1200</v>
      </c>
      <c r="J309" s="180">
        <v>10</v>
      </c>
      <c r="K309" s="136">
        <f t="shared" si="12"/>
        <v>13000</v>
      </c>
    </row>
    <row r="310" spans="1:11" x14ac:dyDescent="0.25">
      <c r="A310" s="131">
        <v>3449</v>
      </c>
      <c r="B310" s="131">
        <v>48</v>
      </c>
      <c r="C310" s="132" t="s">
        <v>2417</v>
      </c>
      <c r="D310" s="131">
        <v>1</v>
      </c>
      <c r="E310" s="133">
        <v>9</v>
      </c>
      <c r="F310" s="139" t="s">
        <v>2422</v>
      </c>
      <c r="G310" s="141" t="s">
        <v>22</v>
      </c>
      <c r="H310" s="232">
        <v>27</v>
      </c>
      <c r="I310" s="137" t="s">
        <v>1200</v>
      </c>
      <c r="J310" s="141">
        <v>20</v>
      </c>
      <c r="K310" s="172">
        <f t="shared" si="12"/>
        <v>540</v>
      </c>
    </row>
    <row r="311" spans="1:11" x14ac:dyDescent="0.25">
      <c r="A311" s="131">
        <v>2252</v>
      </c>
      <c r="B311" s="131">
        <v>60</v>
      </c>
      <c r="C311" s="132" t="s">
        <v>1862</v>
      </c>
      <c r="D311" s="171">
        <v>4</v>
      </c>
      <c r="E311" s="133">
        <v>3</v>
      </c>
      <c r="F311" s="178" t="s">
        <v>1874</v>
      </c>
      <c r="G311" s="163" t="s">
        <v>8</v>
      </c>
      <c r="H311" s="232">
        <v>3200</v>
      </c>
      <c r="I311" s="137" t="s">
        <v>1186</v>
      </c>
      <c r="J311" s="141">
        <v>1</v>
      </c>
      <c r="K311" s="172">
        <f t="shared" si="12"/>
        <v>3200</v>
      </c>
    </row>
    <row r="312" spans="1:11" x14ac:dyDescent="0.25">
      <c r="A312" s="131">
        <v>247</v>
      </c>
      <c r="B312" s="131">
        <v>45</v>
      </c>
      <c r="C312" s="132" t="s">
        <v>1253</v>
      </c>
      <c r="D312" s="131">
        <v>4</v>
      </c>
      <c r="E312" s="141">
        <v>2</v>
      </c>
      <c r="F312" s="139" t="s">
        <v>1256</v>
      </c>
      <c r="G312" s="139" t="s">
        <v>22</v>
      </c>
      <c r="H312" s="232">
        <v>1300</v>
      </c>
      <c r="I312" s="137" t="s">
        <v>1186</v>
      </c>
      <c r="J312" s="141">
        <v>2</v>
      </c>
      <c r="K312" s="136">
        <f t="shared" si="12"/>
        <v>2600</v>
      </c>
    </row>
    <row r="313" spans="1:11" x14ac:dyDescent="0.25">
      <c r="A313" s="131">
        <v>4268</v>
      </c>
      <c r="B313" s="131">
        <v>56</v>
      </c>
      <c r="C313" s="132" t="s">
        <v>2648</v>
      </c>
      <c r="D313" s="131">
        <v>9</v>
      </c>
      <c r="E313" s="133">
        <v>1</v>
      </c>
      <c r="F313" s="139" t="s">
        <v>1256</v>
      </c>
      <c r="G313" s="141" t="s">
        <v>8</v>
      </c>
      <c r="H313" s="232">
        <v>1600</v>
      </c>
      <c r="I313" s="137" t="s">
        <v>1186</v>
      </c>
      <c r="J313" s="141">
        <v>2</v>
      </c>
      <c r="K313" s="136">
        <f t="shared" si="12"/>
        <v>3200</v>
      </c>
    </row>
    <row r="314" spans="1:11" x14ac:dyDescent="0.25">
      <c r="A314" s="131">
        <v>13</v>
      </c>
      <c r="B314" s="131">
        <v>36</v>
      </c>
      <c r="C314" s="132" t="s">
        <v>1183</v>
      </c>
      <c r="D314" s="131">
        <v>1</v>
      </c>
      <c r="E314" s="133">
        <v>8</v>
      </c>
      <c r="F314" s="143" t="s">
        <v>1194</v>
      </c>
      <c r="G314" s="141" t="s">
        <v>1192</v>
      </c>
      <c r="H314" s="232">
        <v>100</v>
      </c>
      <c r="I314" s="137" t="s">
        <v>1178</v>
      </c>
      <c r="J314" s="141">
        <v>110</v>
      </c>
      <c r="K314" s="136">
        <f t="shared" si="12"/>
        <v>11000</v>
      </c>
    </row>
    <row r="315" spans="1:11" x14ac:dyDescent="0.25">
      <c r="A315" s="131">
        <v>669</v>
      </c>
      <c r="B315" s="131">
        <v>33</v>
      </c>
      <c r="C315" s="132" t="s">
        <v>1440</v>
      </c>
      <c r="D315" s="131">
        <v>3</v>
      </c>
      <c r="E315" s="133">
        <v>3</v>
      </c>
      <c r="F315" s="139" t="s">
        <v>1484</v>
      </c>
      <c r="G315" s="141" t="s">
        <v>1209</v>
      </c>
      <c r="H315" s="232">
        <v>150</v>
      </c>
      <c r="I315" s="137" t="s">
        <v>1200</v>
      </c>
      <c r="J315" s="141">
        <v>10</v>
      </c>
      <c r="K315" s="136">
        <f t="shared" si="12"/>
        <v>1500</v>
      </c>
    </row>
    <row r="316" spans="1:11" x14ac:dyDescent="0.25">
      <c r="A316" s="131">
        <v>3125</v>
      </c>
      <c r="B316" s="131">
        <v>51</v>
      </c>
      <c r="C316" s="132" t="s">
        <v>2298</v>
      </c>
      <c r="D316" s="131">
        <v>1</v>
      </c>
      <c r="E316" s="133">
        <v>3</v>
      </c>
      <c r="F316" s="162" t="s">
        <v>2322</v>
      </c>
      <c r="G316" s="141" t="s">
        <v>8</v>
      </c>
      <c r="H316" s="232">
        <v>30</v>
      </c>
      <c r="I316" s="137" t="s">
        <v>1200</v>
      </c>
      <c r="J316" s="141">
        <v>30</v>
      </c>
      <c r="K316" s="172">
        <f t="shared" si="12"/>
        <v>900</v>
      </c>
    </row>
    <row r="317" spans="1:11" x14ac:dyDescent="0.25">
      <c r="A317" s="131">
        <v>315</v>
      </c>
      <c r="B317" s="131">
        <v>58</v>
      </c>
      <c r="C317" s="132" t="s">
        <v>1263</v>
      </c>
      <c r="D317" s="131">
        <v>9</v>
      </c>
      <c r="E317" s="133">
        <v>7</v>
      </c>
      <c r="F317" s="139" t="s">
        <v>1297</v>
      </c>
      <c r="G317" s="141" t="s">
        <v>1298</v>
      </c>
      <c r="H317" s="232">
        <v>1650</v>
      </c>
      <c r="I317" s="137" t="s">
        <v>1178</v>
      </c>
      <c r="J317" s="141">
        <v>1</v>
      </c>
      <c r="K317" s="136">
        <f t="shared" si="12"/>
        <v>1650</v>
      </c>
    </row>
    <row r="318" spans="1:11" x14ac:dyDescent="0.25">
      <c r="A318" s="131">
        <v>314</v>
      </c>
      <c r="B318" s="131">
        <v>58</v>
      </c>
      <c r="C318" s="132" t="s">
        <v>1263</v>
      </c>
      <c r="D318" s="131">
        <v>9</v>
      </c>
      <c r="E318" s="133">
        <v>6</v>
      </c>
      <c r="F318" s="139" t="s">
        <v>1296</v>
      </c>
      <c r="G318" s="141" t="s">
        <v>8</v>
      </c>
      <c r="H318" s="232">
        <v>50</v>
      </c>
      <c r="I318" s="137" t="s">
        <v>1178</v>
      </c>
      <c r="J318" s="141">
        <v>1</v>
      </c>
      <c r="K318" s="136">
        <f t="shared" si="12"/>
        <v>50</v>
      </c>
    </row>
    <row r="319" spans="1:11" x14ac:dyDescent="0.25">
      <c r="A319" s="131">
        <v>1305</v>
      </c>
      <c r="B319" s="131">
        <v>47</v>
      </c>
      <c r="C319" s="132" t="s">
        <v>1661</v>
      </c>
      <c r="D319" s="131">
        <v>4</v>
      </c>
      <c r="E319" s="179">
        <v>1</v>
      </c>
      <c r="F319" s="149" t="s">
        <v>1669</v>
      </c>
      <c r="G319" s="147" t="s">
        <v>9</v>
      </c>
      <c r="H319" s="249">
        <v>350</v>
      </c>
      <c r="I319" s="137" t="s">
        <v>1187</v>
      </c>
      <c r="J319" s="180">
        <v>2</v>
      </c>
      <c r="K319" s="136">
        <f t="shared" si="12"/>
        <v>700</v>
      </c>
    </row>
    <row r="320" spans="1:11" x14ac:dyDescent="0.25">
      <c r="A320" s="131">
        <v>1297</v>
      </c>
      <c r="B320" s="131">
        <v>47</v>
      </c>
      <c r="C320" s="132" t="s">
        <v>1661</v>
      </c>
      <c r="D320" s="131">
        <v>2</v>
      </c>
      <c r="E320" s="179">
        <v>1</v>
      </c>
      <c r="F320" s="149" t="s">
        <v>1665</v>
      </c>
      <c r="G320" s="147" t="s">
        <v>9</v>
      </c>
      <c r="H320" s="249">
        <v>8000</v>
      </c>
      <c r="I320" s="137" t="s">
        <v>1178</v>
      </c>
      <c r="J320" s="180">
        <v>6</v>
      </c>
      <c r="K320" s="136">
        <f t="shared" si="12"/>
        <v>48000</v>
      </c>
    </row>
    <row r="321" spans="1:11" x14ac:dyDescent="0.25">
      <c r="A321" s="131">
        <v>1387</v>
      </c>
      <c r="B321" s="131">
        <v>57</v>
      </c>
      <c r="C321" s="132" t="s">
        <v>1707</v>
      </c>
      <c r="D321" s="171">
        <v>2</v>
      </c>
      <c r="E321" s="133">
        <v>1</v>
      </c>
      <c r="F321" s="139" t="s">
        <v>1709</v>
      </c>
      <c r="G321" s="141" t="s">
        <v>1710</v>
      </c>
      <c r="H321" s="232">
        <v>300</v>
      </c>
      <c r="I321" s="137" t="s">
        <v>1178</v>
      </c>
      <c r="J321" s="141">
        <v>56</v>
      </c>
      <c r="K321" s="172">
        <f t="shared" si="12"/>
        <v>16800</v>
      </c>
    </row>
    <row r="322" spans="1:11" x14ac:dyDescent="0.25">
      <c r="A322" s="131">
        <v>1293</v>
      </c>
      <c r="B322" s="131">
        <v>47</v>
      </c>
      <c r="C322" s="132" t="s">
        <v>1661</v>
      </c>
      <c r="D322" s="131">
        <v>1</v>
      </c>
      <c r="E322" s="179">
        <v>1</v>
      </c>
      <c r="F322" s="149" t="s">
        <v>1662</v>
      </c>
      <c r="G322" s="147" t="s">
        <v>9</v>
      </c>
      <c r="H322" s="249">
        <v>2000</v>
      </c>
      <c r="I322" s="137" t="s">
        <v>1178</v>
      </c>
      <c r="J322" s="180">
        <v>6</v>
      </c>
      <c r="K322" s="136">
        <f t="shared" si="12"/>
        <v>12000</v>
      </c>
    </row>
    <row r="323" spans="1:11" ht="25.5" x14ac:dyDescent="0.25">
      <c r="A323" s="131">
        <v>512</v>
      </c>
      <c r="B323" s="131">
        <v>32</v>
      </c>
      <c r="C323" s="132" t="s">
        <v>1390</v>
      </c>
      <c r="D323" s="131">
        <v>6</v>
      </c>
      <c r="E323" s="133">
        <v>1</v>
      </c>
      <c r="F323" s="139" t="s">
        <v>1401</v>
      </c>
      <c r="G323" s="141" t="s">
        <v>10</v>
      </c>
      <c r="H323" s="232">
        <v>5000</v>
      </c>
      <c r="I323" s="156" t="s">
        <v>1178</v>
      </c>
      <c r="J323" s="141">
        <v>1</v>
      </c>
      <c r="K323" s="136">
        <f t="shared" si="12"/>
        <v>5000</v>
      </c>
    </row>
    <row r="324" spans="1:11" x14ac:dyDescent="0.25">
      <c r="A324" s="131">
        <v>1315</v>
      </c>
      <c r="B324" s="131">
        <v>47</v>
      </c>
      <c r="C324" s="132" t="s">
        <v>1661</v>
      </c>
      <c r="D324" s="131">
        <v>7</v>
      </c>
      <c r="E324" s="184">
        <v>1</v>
      </c>
      <c r="F324" s="146" t="s">
        <v>1675</v>
      </c>
      <c r="G324" s="147" t="s">
        <v>9</v>
      </c>
      <c r="H324" s="249">
        <v>4300</v>
      </c>
      <c r="I324" s="137" t="s">
        <v>1178</v>
      </c>
      <c r="J324" s="147">
        <v>1</v>
      </c>
      <c r="K324" s="136">
        <f t="shared" si="12"/>
        <v>4300</v>
      </c>
    </row>
    <row r="325" spans="1:11" x14ac:dyDescent="0.25">
      <c r="A325" s="131">
        <v>4360</v>
      </c>
      <c r="B325" s="131">
        <v>56</v>
      </c>
      <c r="C325" s="132" t="s">
        <v>2672</v>
      </c>
      <c r="D325" s="131">
        <v>6</v>
      </c>
      <c r="E325" s="211">
        <v>1</v>
      </c>
      <c r="F325" s="214" t="s">
        <v>2680</v>
      </c>
      <c r="G325" s="204" t="s">
        <v>7</v>
      </c>
      <c r="H325" s="258">
        <v>70</v>
      </c>
      <c r="I325" s="137" t="s">
        <v>1178</v>
      </c>
      <c r="J325" s="221">
        <v>70</v>
      </c>
      <c r="K325" s="136">
        <f t="shared" si="12"/>
        <v>4900</v>
      </c>
    </row>
    <row r="326" spans="1:11" x14ac:dyDescent="0.25">
      <c r="A326" s="131">
        <v>3857</v>
      </c>
      <c r="B326" s="131">
        <v>53</v>
      </c>
      <c r="C326" s="132" t="s">
        <v>2500</v>
      </c>
      <c r="D326" s="131">
        <v>10</v>
      </c>
      <c r="E326" s="133">
        <v>18</v>
      </c>
      <c r="F326" s="154" t="s">
        <v>2541</v>
      </c>
      <c r="G326" s="141" t="s">
        <v>9</v>
      </c>
      <c r="H326" s="232">
        <v>1500</v>
      </c>
      <c r="I326" s="137" t="s">
        <v>1178</v>
      </c>
      <c r="J326" s="141">
        <v>1</v>
      </c>
      <c r="K326" s="136">
        <f t="shared" si="12"/>
        <v>1500</v>
      </c>
    </row>
    <row r="327" spans="1:11" x14ac:dyDescent="0.25">
      <c r="A327" s="131">
        <v>1582</v>
      </c>
      <c r="B327" s="131">
        <v>57</v>
      </c>
      <c r="C327" s="132" t="s">
        <v>1751</v>
      </c>
      <c r="D327" s="171">
        <v>1</v>
      </c>
      <c r="E327" s="133">
        <v>1</v>
      </c>
      <c r="F327" s="139" t="s">
        <v>1752</v>
      </c>
      <c r="G327" s="141" t="s">
        <v>8</v>
      </c>
      <c r="H327" s="232">
        <v>0.1</v>
      </c>
      <c r="I327" s="137" t="s">
        <v>1197</v>
      </c>
      <c r="J327" s="141">
        <v>270</v>
      </c>
      <c r="K327" s="172">
        <f t="shared" si="12"/>
        <v>27</v>
      </c>
    </row>
    <row r="328" spans="1:11" x14ac:dyDescent="0.25">
      <c r="A328" s="131">
        <v>2317</v>
      </c>
      <c r="B328" s="131">
        <v>60</v>
      </c>
      <c r="C328" s="132" t="s">
        <v>1862</v>
      </c>
      <c r="D328" s="171">
        <v>6</v>
      </c>
      <c r="E328" s="133">
        <v>60</v>
      </c>
      <c r="F328" s="139" t="s">
        <v>1934</v>
      </c>
      <c r="G328" s="163" t="s">
        <v>1935</v>
      </c>
      <c r="H328" s="232">
        <v>45</v>
      </c>
      <c r="I328" s="137" t="s">
        <v>1200</v>
      </c>
      <c r="J328" s="141">
        <v>2</v>
      </c>
      <c r="K328" s="136">
        <f t="shared" si="12"/>
        <v>90</v>
      </c>
    </row>
    <row r="329" spans="1:11" x14ac:dyDescent="0.25">
      <c r="A329" s="131">
        <v>2259</v>
      </c>
      <c r="B329" s="131">
        <v>60</v>
      </c>
      <c r="C329" s="132" t="s">
        <v>1862</v>
      </c>
      <c r="D329" s="171">
        <v>6</v>
      </c>
      <c r="E329" s="133">
        <v>2</v>
      </c>
      <c r="F329" s="139" t="s">
        <v>1879</v>
      </c>
      <c r="G329" s="163" t="s">
        <v>1778</v>
      </c>
      <c r="H329" s="232">
        <v>12</v>
      </c>
      <c r="I329" s="137" t="s">
        <v>1200</v>
      </c>
      <c r="J329" s="141">
        <v>20</v>
      </c>
      <c r="K329" s="172">
        <f t="shared" si="12"/>
        <v>240</v>
      </c>
    </row>
    <row r="330" spans="1:11" x14ac:dyDescent="0.25">
      <c r="A330" s="131">
        <v>52</v>
      </c>
      <c r="B330" s="131">
        <v>32</v>
      </c>
      <c r="C330" s="132" t="s">
        <v>1211</v>
      </c>
      <c r="D330" s="131">
        <v>2</v>
      </c>
      <c r="E330" s="133">
        <v>4</v>
      </c>
      <c r="F330" s="139" t="s">
        <v>1214</v>
      </c>
      <c r="G330" s="141" t="s">
        <v>8</v>
      </c>
      <c r="H330" s="232">
        <v>1.51</v>
      </c>
      <c r="I330" s="137" t="s">
        <v>1197</v>
      </c>
      <c r="J330" s="141">
        <v>15</v>
      </c>
      <c r="K330" s="136">
        <f t="shared" si="12"/>
        <v>22.65</v>
      </c>
    </row>
    <row r="331" spans="1:11" x14ac:dyDescent="0.25">
      <c r="A331" s="131">
        <v>1451</v>
      </c>
      <c r="B331" s="131">
        <v>57</v>
      </c>
      <c r="C331" s="132" t="s">
        <v>1722</v>
      </c>
      <c r="D331" s="171">
        <v>4</v>
      </c>
      <c r="E331" s="135">
        <v>10</v>
      </c>
      <c r="F331" s="157" t="s">
        <v>1214</v>
      </c>
      <c r="G331" s="170" t="s">
        <v>8</v>
      </c>
      <c r="H331" s="251">
        <v>2</v>
      </c>
      <c r="I331" s="137" t="s">
        <v>1197</v>
      </c>
      <c r="J331" s="170">
        <v>10</v>
      </c>
      <c r="K331" s="172">
        <f t="shared" ref="K331:K341" si="13">J331*H331</f>
        <v>20</v>
      </c>
    </row>
    <row r="332" spans="1:11" x14ac:dyDescent="0.25">
      <c r="A332" s="131">
        <v>2525</v>
      </c>
      <c r="B332" s="131">
        <v>61</v>
      </c>
      <c r="C332" s="132" t="s">
        <v>2044</v>
      </c>
      <c r="D332" s="171">
        <v>5</v>
      </c>
      <c r="E332" s="133">
        <v>7</v>
      </c>
      <c r="F332" s="139" t="s">
        <v>1214</v>
      </c>
      <c r="G332" s="141" t="s">
        <v>1231</v>
      </c>
      <c r="H332" s="234">
        <v>40</v>
      </c>
      <c r="I332" s="137" t="s">
        <v>1197</v>
      </c>
      <c r="J332" s="141">
        <v>4</v>
      </c>
      <c r="K332" s="172">
        <f t="shared" si="13"/>
        <v>160</v>
      </c>
    </row>
    <row r="333" spans="1:11" x14ac:dyDescent="0.25">
      <c r="A333" s="131">
        <v>2597</v>
      </c>
      <c r="B333" s="131">
        <v>63</v>
      </c>
      <c r="C333" s="132" t="s">
        <v>2055</v>
      </c>
      <c r="D333" s="171">
        <v>4</v>
      </c>
      <c r="E333" s="133">
        <v>23</v>
      </c>
      <c r="F333" s="139" t="s">
        <v>2078</v>
      </c>
      <c r="G333" s="141" t="s">
        <v>8</v>
      </c>
      <c r="H333" s="232">
        <v>20</v>
      </c>
      <c r="I333" s="137" t="s">
        <v>1200</v>
      </c>
      <c r="J333" s="141">
        <v>30</v>
      </c>
      <c r="K333" s="136">
        <f t="shared" si="13"/>
        <v>600</v>
      </c>
    </row>
    <row r="334" spans="1:11" x14ac:dyDescent="0.25">
      <c r="A334" s="131">
        <v>2598</v>
      </c>
      <c r="B334" s="131">
        <v>63</v>
      </c>
      <c r="C334" s="132" t="s">
        <v>2055</v>
      </c>
      <c r="D334" s="171">
        <v>4</v>
      </c>
      <c r="E334" s="133">
        <v>24</v>
      </c>
      <c r="F334" s="139" t="s">
        <v>2079</v>
      </c>
      <c r="G334" s="141" t="s">
        <v>8</v>
      </c>
      <c r="H334" s="232">
        <v>38</v>
      </c>
      <c r="I334" s="137" t="s">
        <v>1200</v>
      </c>
      <c r="J334" s="141">
        <v>10</v>
      </c>
      <c r="K334" s="172">
        <f t="shared" si="13"/>
        <v>380</v>
      </c>
    </row>
    <row r="335" spans="1:11" x14ac:dyDescent="0.25">
      <c r="A335" s="131">
        <v>701</v>
      </c>
      <c r="B335" s="131">
        <v>33</v>
      </c>
      <c r="C335" s="132" t="s">
        <v>1440</v>
      </c>
      <c r="D335" s="131">
        <v>7</v>
      </c>
      <c r="E335" s="133">
        <v>1</v>
      </c>
      <c r="F335" s="139" t="s">
        <v>1515</v>
      </c>
      <c r="G335" s="141" t="s">
        <v>22</v>
      </c>
      <c r="H335" s="232">
        <f>2700+750</f>
        <v>3450</v>
      </c>
      <c r="I335" s="156" t="s">
        <v>1186</v>
      </c>
      <c r="J335" s="141">
        <v>2</v>
      </c>
      <c r="K335" s="136">
        <f t="shared" si="13"/>
        <v>6900</v>
      </c>
    </row>
    <row r="336" spans="1:11" x14ac:dyDescent="0.25">
      <c r="A336" s="131">
        <v>703</v>
      </c>
      <c r="B336" s="131">
        <v>33</v>
      </c>
      <c r="C336" s="132" t="s">
        <v>1440</v>
      </c>
      <c r="D336" s="131">
        <v>7</v>
      </c>
      <c r="E336" s="133">
        <v>3</v>
      </c>
      <c r="F336" s="139" t="s">
        <v>1517</v>
      </c>
      <c r="G336" s="141" t="s">
        <v>22</v>
      </c>
      <c r="H336" s="232">
        <v>3900</v>
      </c>
      <c r="I336" s="156" t="s">
        <v>1186</v>
      </c>
      <c r="J336" s="141">
        <v>2</v>
      </c>
      <c r="K336" s="136">
        <f t="shared" si="13"/>
        <v>7800</v>
      </c>
    </row>
    <row r="337" spans="1:11" x14ac:dyDescent="0.25">
      <c r="A337" s="131">
        <v>3703</v>
      </c>
      <c r="B337" s="131">
        <v>49</v>
      </c>
      <c r="C337" s="132" t="s">
        <v>2478</v>
      </c>
      <c r="D337" s="131">
        <v>6</v>
      </c>
      <c r="E337" s="133">
        <v>4</v>
      </c>
      <c r="F337" s="154" t="s">
        <v>2497</v>
      </c>
      <c r="G337" s="141" t="s">
        <v>8</v>
      </c>
      <c r="H337" s="232">
        <v>1</v>
      </c>
      <c r="I337" s="137" t="s">
        <v>1197</v>
      </c>
      <c r="J337" s="141">
        <v>1000</v>
      </c>
      <c r="K337" s="136">
        <f t="shared" si="13"/>
        <v>1000</v>
      </c>
    </row>
    <row r="338" spans="1:11" x14ac:dyDescent="0.25">
      <c r="A338" s="131">
        <v>3443</v>
      </c>
      <c r="B338" s="131">
        <v>48</v>
      </c>
      <c r="C338" s="132" t="s">
        <v>2417</v>
      </c>
      <c r="D338" s="131">
        <v>1</v>
      </c>
      <c r="E338" s="133">
        <v>3</v>
      </c>
      <c r="F338" s="139" t="s">
        <v>2419</v>
      </c>
      <c r="G338" s="141" t="s">
        <v>22</v>
      </c>
      <c r="H338" s="232">
        <v>10</v>
      </c>
      <c r="I338" s="137" t="s">
        <v>1200</v>
      </c>
      <c r="J338" s="141">
        <v>50</v>
      </c>
      <c r="K338" s="136">
        <f t="shared" si="13"/>
        <v>500</v>
      </c>
    </row>
    <row r="339" spans="1:11" x14ac:dyDescent="0.25">
      <c r="A339" s="131">
        <v>2356</v>
      </c>
      <c r="B339" s="131">
        <v>60</v>
      </c>
      <c r="C339" s="132" t="s">
        <v>1862</v>
      </c>
      <c r="D339" s="171">
        <v>7</v>
      </c>
      <c r="E339" s="133">
        <v>13</v>
      </c>
      <c r="F339" s="139" t="s">
        <v>1965</v>
      </c>
      <c r="G339" s="163" t="s">
        <v>1718</v>
      </c>
      <c r="H339" s="232">
        <v>150</v>
      </c>
      <c r="I339" s="137" t="s">
        <v>1200</v>
      </c>
      <c r="J339" s="141">
        <v>10</v>
      </c>
      <c r="K339" s="136">
        <f t="shared" si="13"/>
        <v>1500</v>
      </c>
    </row>
    <row r="340" spans="1:11" x14ac:dyDescent="0.25">
      <c r="A340" s="131">
        <v>591</v>
      </c>
      <c r="B340" s="131">
        <v>69</v>
      </c>
      <c r="C340" s="132" t="s">
        <v>1431</v>
      </c>
      <c r="D340" s="131">
        <v>3</v>
      </c>
      <c r="E340" s="133">
        <v>9</v>
      </c>
      <c r="F340" s="134" t="s">
        <v>1436</v>
      </c>
      <c r="G340" s="141" t="s">
        <v>8</v>
      </c>
      <c r="H340" s="237">
        <v>5</v>
      </c>
      <c r="I340" s="156" t="s">
        <v>1197</v>
      </c>
      <c r="J340" s="141">
        <v>4</v>
      </c>
      <c r="K340" s="136">
        <f t="shared" si="13"/>
        <v>20</v>
      </c>
    </row>
    <row r="341" spans="1:11" x14ac:dyDescent="0.25">
      <c r="A341" s="131">
        <v>56</v>
      </c>
      <c r="B341" s="131">
        <v>32</v>
      </c>
      <c r="C341" s="132" t="s">
        <v>1211</v>
      </c>
      <c r="D341" s="131">
        <v>2</v>
      </c>
      <c r="E341" s="133">
        <v>8</v>
      </c>
      <c r="F341" s="139" t="s">
        <v>1216</v>
      </c>
      <c r="G341" s="141" t="s">
        <v>8</v>
      </c>
      <c r="H341" s="232">
        <v>3.71</v>
      </c>
      <c r="I341" s="137" t="s">
        <v>1197</v>
      </c>
      <c r="J341" s="141">
        <v>4</v>
      </c>
      <c r="K341" s="136">
        <f t="shared" si="13"/>
        <v>14.84</v>
      </c>
    </row>
    <row r="342" spans="1:11" x14ac:dyDescent="0.25">
      <c r="A342" s="131">
        <v>490</v>
      </c>
      <c r="B342" s="131">
        <v>32</v>
      </c>
      <c r="C342" s="132" t="s">
        <v>1390</v>
      </c>
      <c r="D342" s="131">
        <v>2</v>
      </c>
      <c r="E342" s="133">
        <v>10</v>
      </c>
      <c r="F342" s="139" t="s">
        <v>1394</v>
      </c>
      <c r="G342" s="141" t="s">
        <v>8</v>
      </c>
      <c r="H342" s="232">
        <v>2.25</v>
      </c>
      <c r="I342" s="156" t="s">
        <v>1197</v>
      </c>
      <c r="J342" s="141">
        <v>4</v>
      </c>
      <c r="K342" s="136">
        <f t="shared" ref="K342:K348" si="14">J342*H342</f>
        <v>9</v>
      </c>
    </row>
    <row r="343" spans="1:11" x14ac:dyDescent="0.25">
      <c r="A343" s="131">
        <v>2546</v>
      </c>
      <c r="B343" s="131">
        <v>61</v>
      </c>
      <c r="C343" s="132" t="s">
        <v>2044</v>
      </c>
      <c r="D343" s="171">
        <v>5</v>
      </c>
      <c r="E343" s="133">
        <v>28</v>
      </c>
      <c r="F343" s="157" t="s">
        <v>2049</v>
      </c>
      <c r="G343" s="141" t="s">
        <v>8</v>
      </c>
      <c r="H343" s="234">
        <v>19</v>
      </c>
      <c r="I343" s="137" t="s">
        <v>1197</v>
      </c>
      <c r="J343" s="141">
        <v>20</v>
      </c>
      <c r="K343" s="136">
        <f t="shared" si="14"/>
        <v>380</v>
      </c>
    </row>
    <row r="344" spans="1:11" x14ac:dyDescent="0.25">
      <c r="A344" s="131">
        <v>1452</v>
      </c>
      <c r="B344" s="131">
        <v>57</v>
      </c>
      <c r="C344" s="132" t="s">
        <v>1722</v>
      </c>
      <c r="D344" s="171">
        <v>4</v>
      </c>
      <c r="E344" s="135">
        <v>11</v>
      </c>
      <c r="F344" s="157" t="s">
        <v>1726</v>
      </c>
      <c r="G344" s="170" t="s">
        <v>8</v>
      </c>
      <c r="H344" s="251">
        <v>20</v>
      </c>
      <c r="I344" s="137" t="s">
        <v>1197</v>
      </c>
      <c r="J344" s="170">
        <v>3</v>
      </c>
      <c r="K344" s="172">
        <f t="shared" si="14"/>
        <v>60</v>
      </c>
    </row>
    <row r="345" spans="1:11" x14ac:dyDescent="0.25">
      <c r="A345" s="131">
        <v>2417</v>
      </c>
      <c r="B345" s="131">
        <v>60</v>
      </c>
      <c r="C345" s="132" t="s">
        <v>1862</v>
      </c>
      <c r="D345" s="171">
        <v>8</v>
      </c>
      <c r="E345" s="133">
        <v>33</v>
      </c>
      <c r="F345" s="139" t="s">
        <v>1990</v>
      </c>
      <c r="G345" s="163" t="s">
        <v>1778</v>
      </c>
      <c r="H345" s="232">
        <v>10</v>
      </c>
      <c r="I345" s="137" t="s">
        <v>1197</v>
      </c>
      <c r="J345" s="141">
        <v>15</v>
      </c>
      <c r="K345" s="136">
        <f t="shared" si="14"/>
        <v>150</v>
      </c>
    </row>
    <row r="346" spans="1:11" x14ac:dyDescent="0.25">
      <c r="A346" s="131">
        <v>472</v>
      </c>
      <c r="B346" s="131">
        <v>32</v>
      </c>
      <c r="C346" s="132" t="s">
        <v>1309</v>
      </c>
      <c r="D346" s="131">
        <v>13</v>
      </c>
      <c r="E346" s="133">
        <v>81</v>
      </c>
      <c r="F346" s="139" t="s">
        <v>1382</v>
      </c>
      <c r="G346" s="141" t="s">
        <v>8</v>
      </c>
      <c r="H346" s="237">
        <v>2.56</v>
      </c>
      <c r="I346" s="156" t="s">
        <v>1197</v>
      </c>
      <c r="J346" s="141">
        <v>1</v>
      </c>
      <c r="K346" s="136">
        <f t="shared" si="14"/>
        <v>2.56</v>
      </c>
    </row>
    <row r="347" spans="1:11" x14ac:dyDescent="0.25">
      <c r="A347" s="131">
        <v>1512</v>
      </c>
      <c r="B347" s="131">
        <v>57</v>
      </c>
      <c r="C347" s="132" t="s">
        <v>20</v>
      </c>
      <c r="D347" s="171">
        <v>3</v>
      </c>
      <c r="E347" s="133">
        <v>81</v>
      </c>
      <c r="F347" s="162" t="s">
        <v>1741</v>
      </c>
      <c r="G347" s="189" t="s">
        <v>22</v>
      </c>
      <c r="H347" s="252">
        <v>1.43</v>
      </c>
      <c r="I347" s="137" t="s">
        <v>1197</v>
      </c>
      <c r="J347" s="189">
        <v>13</v>
      </c>
      <c r="K347" s="172">
        <f t="shared" si="14"/>
        <v>18.59</v>
      </c>
    </row>
    <row r="348" spans="1:11" x14ac:dyDescent="0.25">
      <c r="A348" s="131">
        <v>1931</v>
      </c>
      <c r="B348" s="131">
        <v>64</v>
      </c>
      <c r="C348" s="132" t="s">
        <v>1777</v>
      </c>
      <c r="D348" s="171">
        <v>6</v>
      </c>
      <c r="E348" s="133">
        <v>5</v>
      </c>
      <c r="F348" s="144" t="s">
        <v>1781</v>
      </c>
      <c r="G348" s="147" t="s">
        <v>8</v>
      </c>
      <c r="H348" s="240">
        <v>3.63</v>
      </c>
      <c r="I348" s="137" t="s">
        <v>1197</v>
      </c>
      <c r="J348" s="147">
        <v>12</v>
      </c>
      <c r="K348" s="136">
        <f t="shared" si="14"/>
        <v>43.56</v>
      </c>
    </row>
    <row r="349" spans="1:11" x14ac:dyDescent="0.25">
      <c r="A349" s="131">
        <v>2545</v>
      </c>
      <c r="B349" s="131">
        <v>61</v>
      </c>
      <c r="C349" s="132" t="s">
        <v>2044</v>
      </c>
      <c r="D349" s="171">
        <v>5</v>
      </c>
      <c r="E349" s="133">
        <v>27</v>
      </c>
      <c r="F349" s="157" t="s">
        <v>2048</v>
      </c>
      <c r="G349" s="141" t="s">
        <v>8</v>
      </c>
      <c r="H349" s="234">
        <v>10</v>
      </c>
      <c r="I349" s="137" t="s">
        <v>1197</v>
      </c>
      <c r="J349" s="141">
        <v>6</v>
      </c>
      <c r="K349" s="172">
        <f t="shared" ref="K349:K367" si="15">J349*H349</f>
        <v>60</v>
      </c>
    </row>
    <row r="350" spans="1:11" x14ac:dyDescent="0.25">
      <c r="A350" s="131">
        <v>3056</v>
      </c>
      <c r="B350" s="131">
        <v>9</v>
      </c>
      <c r="C350" s="132" t="s">
        <v>2286</v>
      </c>
      <c r="D350" s="171">
        <v>15</v>
      </c>
      <c r="E350" s="135">
        <v>27</v>
      </c>
      <c r="F350" s="139" t="s">
        <v>2048</v>
      </c>
      <c r="G350" s="141" t="s">
        <v>8</v>
      </c>
      <c r="H350" s="232">
        <v>7.9</v>
      </c>
      <c r="I350" s="137" t="s">
        <v>1197</v>
      </c>
      <c r="J350" s="141">
        <v>5</v>
      </c>
      <c r="K350" s="136">
        <f t="shared" si="15"/>
        <v>39.5</v>
      </c>
    </row>
    <row r="351" spans="1:11" x14ac:dyDescent="0.25">
      <c r="A351" s="131">
        <v>491</v>
      </c>
      <c r="B351" s="131">
        <v>32</v>
      </c>
      <c r="C351" s="132" t="s">
        <v>1390</v>
      </c>
      <c r="D351" s="131">
        <v>2</v>
      </c>
      <c r="E351" s="133">
        <v>11</v>
      </c>
      <c r="F351" s="139" t="s">
        <v>1395</v>
      </c>
      <c r="G351" s="141" t="s">
        <v>8</v>
      </c>
      <c r="H351" s="232">
        <v>1.06</v>
      </c>
      <c r="I351" s="156" t="s">
        <v>1197</v>
      </c>
      <c r="J351" s="141">
        <v>8</v>
      </c>
      <c r="K351" s="136">
        <f t="shared" si="15"/>
        <v>8.48</v>
      </c>
    </row>
    <row r="352" spans="1:11" x14ac:dyDescent="0.25">
      <c r="A352" s="131">
        <v>3107</v>
      </c>
      <c r="B352" s="131">
        <v>51</v>
      </c>
      <c r="C352" s="132" t="s">
        <v>2298</v>
      </c>
      <c r="D352" s="131">
        <v>1</v>
      </c>
      <c r="E352" s="133">
        <f>+E351+1</f>
        <v>12</v>
      </c>
      <c r="F352" s="162" t="s">
        <v>2310</v>
      </c>
      <c r="G352" s="141" t="s">
        <v>8</v>
      </c>
      <c r="H352" s="232">
        <v>1.06</v>
      </c>
      <c r="I352" s="137" t="s">
        <v>1200</v>
      </c>
      <c r="J352" s="141">
        <v>8</v>
      </c>
      <c r="K352" s="136">
        <f t="shared" si="15"/>
        <v>8.48</v>
      </c>
    </row>
    <row r="353" spans="1:11" x14ac:dyDescent="0.25">
      <c r="A353" s="131">
        <v>650</v>
      </c>
      <c r="B353" s="131">
        <v>33</v>
      </c>
      <c r="C353" s="132" t="s">
        <v>1440</v>
      </c>
      <c r="D353" s="131">
        <v>1</v>
      </c>
      <c r="E353" s="133">
        <v>30</v>
      </c>
      <c r="F353" s="169" t="s">
        <v>1466</v>
      </c>
      <c r="G353" s="170" t="s">
        <v>8</v>
      </c>
      <c r="H353" s="259">
        <v>20</v>
      </c>
      <c r="I353" s="137" t="s">
        <v>1200</v>
      </c>
      <c r="J353" s="170">
        <v>20</v>
      </c>
      <c r="K353" s="136">
        <f t="shared" si="15"/>
        <v>400</v>
      </c>
    </row>
    <row r="354" spans="1:11" x14ac:dyDescent="0.25">
      <c r="A354" s="131">
        <v>3395</v>
      </c>
      <c r="B354" s="131">
        <v>49</v>
      </c>
      <c r="C354" s="132" t="s">
        <v>2397</v>
      </c>
      <c r="D354" s="131">
        <v>8</v>
      </c>
      <c r="E354" s="133">
        <v>2</v>
      </c>
      <c r="F354" s="139" t="s">
        <v>2413</v>
      </c>
      <c r="G354" s="141" t="s">
        <v>8</v>
      </c>
      <c r="H354" s="232">
        <v>2.2999999999999998</v>
      </c>
      <c r="I354" s="137" t="s">
        <v>1200</v>
      </c>
      <c r="J354" s="141">
        <v>3</v>
      </c>
      <c r="K354" s="172">
        <f t="shared" si="15"/>
        <v>6.8999999999999995</v>
      </c>
    </row>
    <row r="355" spans="1:11" x14ac:dyDescent="0.25">
      <c r="A355" s="131">
        <v>2624</v>
      </c>
      <c r="B355" s="131">
        <v>63</v>
      </c>
      <c r="C355" s="132" t="s">
        <v>2055</v>
      </c>
      <c r="D355" s="171">
        <v>4</v>
      </c>
      <c r="E355" s="133">
        <v>51</v>
      </c>
      <c r="F355" s="150" t="s">
        <v>2107</v>
      </c>
      <c r="G355" s="141" t="s">
        <v>1209</v>
      </c>
      <c r="H355" s="232">
        <v>10</v>
      </c>
      <c r="I355" s="137" t="s">
        <v>1200</v>
      </c>
      <c r="J355" s="141">
        <v>3</v>
      </c>
      <c r="K355" s="136">
        <f t="shared" si="15"/>
        <v>30</v>
      </c>
    </row>
    <row r="356" spans="1:11" x14ac:dyDescent="0.25">
      <c r="A356" s="131">
        <v>21</v>
      </c>
      <c r="B356" s="131">
        <v>36</v>
      </c>
      <c r="C356" s="132" t="s">
        <v>1183</v>
      </c>
      <c r="D356" s="131">
        <v>3</v>
      </c>
      <c r="E356" s="133">
        <v>1</v>
      </c>
      <c r="F356" s="146" t="s">
        <v>1202</v>
      </c>
      <c r="G356" s="147" t="s">
        <v>1203</v>
      </c>
      <c r="H356" s="239">
        <v>280</v>
      </c>
      <c r="I356" s="137" t="s">
        <v>1178</v>
      </c>
      <c r="J356" s="147">
        <v>12</v>
      </c>
      <c r="K356" s="136">
        <f t="shared" si="15"/>
        <v>3360</v>
      </c>
    </row>
    <row r="357" spans="1:11" x14ac:dyDescent="0.25">
      <c r="A357" s="131">
        <v>797</v>
      </c>
      <c r="B357" s="131">
        <v>34</v>
      </c>
      <c r="C357" s="132" t="s">
        <v>1531</v>
      </c>
      <c r="D357" s="171">
        <v>9</v>
      </c>
      <c r="E357" s="133">
        <v>3</v>
      </c>
      <c r="F357" s="173" t="s">
        <v>1202</v>
      </c>
      <c r="G357" s="163" t="s">
        <v>1203</v>
      </c>
      <c r="H357" s="239">
        <v>200</v>
      </c>
      <c r="I357" s="156" t="s">
        <v>1178</v>
      </c>
      <c r="J357" s="163">
        <v>12</v>
      </c>
      <c r="K357" s="136">
        <f t="shared" si="15"/>
        <v>2400</v>
      </c>
    </row>
    <row r="358" spans="1:11" x14ac:dyDescent="0.25">
      <c r="A358" s="131">
        <v>1975</v>
      </c>
      <c r="B358" s="131">
        <v>64</v>
      </c>
      <c r="C358" s="132" t="s">
        <v>1777</v>
      </c>
      <c r="D358" s="171">
        <v>13</v>
      </c>
      <c r="E358" s="133">
        <v>3</v>
      </c>
      <c r="F358" s="144" t="s">
        <v>1202</v>
      </c>
      <c r="G358" s="147" t="s">
        <v>1203</v>
      </c>
      <c r="H358" s="240">
        <v>150</v>
      </c>
      <c r="I358" s="137" t="s">
        <v>1178</v>
      </c>
      <c r="J358" s="147">
        <v>2</v>
      </c>
      <c r="K358" s="136">
        <f t="shared" si="15"/>
        <v>300</v>
      </c>
    </row>
    <row r="359" spans="1:11" x14ac:dyDescent="0.25">
      <c r="A359" s="131">
        <v>244</v>
      </c>
      <c r="B359" s="131">
        <v>45</v>
      </c>
      <c r="C359" s="132" t="s">
        <v>1253</v>
      </c>
      <c r="D359" s="131">
        <v>2</v>
      </c>
      <c r="E359" s="141">
        <v>1</v>
      </c>
      <c r="F359" s="139" t="s">
        <v>1254</v>
      </c>
      <c r="G359" s="139" t="s">
        <v>9</v>
      </c>
      <c r="H359" s="232">
        <v>750</v>
      </c>
      <c r="I359" s="137" t="s">
        <v>1178</v>
      </c>
      <c r="J359" s="141">
        <v>2</v>
      </c>
      <c r="K359" s="136">
        <f t="shared" si="15"/>
        <v>1500</v>
      </c>
    </row>
    <row r="360" spans="1:11" x14ac:dyDescent="0.25">
      <c r="A360" s="131">
        <v>579</v>
      </c>
      <c r="B360" s="131">
        <v>32</v>
      </c>
      <c r="C360" s="132" t="s">
        <v>1419</v>
      </c>
      <c r="D360" s="131">
        <v>2</v>
      </c>
      <c r="E360" s="133">
        <v>2</v>
      </c>
      <c r="F360" s="139" t="s">
        <v>1430</v>
      </c>
      <c r="G360" s="141" t="s">
        <v>1203</v>
      </c>
      <c r="H360" s="232">
        <v>2500</v>
      </c>
      <c r="I360" s="156" t="s">
        <v>1178</v>
      </c>
      <c r="J360" s="141">
        <v>1</v>
      </c>
      <c r="K360" s="136">
        <f t="shared" si="15"/>
        <v>2500</v>
      </c>
    </row>
    <row r="361" spans="1:11" x14ac:dyDescent="0.25">
      <c r="A361" s="131">
        <v>578</v>
      </c>
      <c r="B361" s="131">
        <v>32</v>
      </c>
      <c r="C361" s="132" t="s">
        <v>1419</v>
      </c>
      <c r="D361" s="131">
        <v>2</v>
      </c>
      <c r="E361" s="133">
        <v>1</v>
      </c>
      <c r="F361" s="139" t="s">
        <v>1429</v>
      </c>
      <c r="G361" s="141" t="s">
        <v>1203</v>
      </c>
      <c r="H361" s="232">
        <v>2500</v>
      </c>
      <c r="I361" s="137" t="s">
        <v>1178</v>
      </c>
      <c r="J361" s="141">
        <v>1</v>
      </c>
      <c r="K361" s="136">
        <f t="shared" si="15"/>
        <v>2500</v>
      </c>
    </row>
    <row r="362" spans="1:11" x14ac:dyDescent="0.25">
      <c r="A362" s="131">
        <v>1586</v>
      </c>
      <c r="B362" s="131">
        <v>57</v>
      </c>
      <c r="C362" s="132" t="s">
        <v>1751</v>
      </c>
      <c r="D362" s="171">
        <v>1</v>
      </c>
      <c r="E362" s="133">
        <v>5</v>
      </c>
      <c r="F362" s="154" t="s">
        <v>1754</v>
      </c>
      <c r="G362" s="141" t="s">
        <v>8</v>
      </c>
      <c r="H362" s="232">
        <v>800</v>
      </c>
      <c r="I362" s="137" t="s">
        <v>1178</v>
      </c>
      <c r="J362" s="141">
        <v>18</v>
      </c>
      <c r="K362" s="172">
        <f t="shared" si="15"/>
        <v>14400</v>
      </c>
    </row>
    <row r="363" spans="1:11" ht="25.5" x14ac:dyDescent="0.25">
      <c r="A363" s="131">
        <v>4262</v>
      </c>
      <c r="B363" s="131">
        <v>56</v>
      </c>
      <c r="C363" s="132" t="s">
        <v>2648</v>
      </c>
      <c r="D363" s="131">
        <v>5</v>
      </c>
      <c r="E363" s="133">
        <v>1</v>
      </c>
      <c r="F363" s="139" t="s">
        <v>2651</v>
      </c>
      <c r="G363" s="141" t="s">
        <v>7</v>
      </c>
      <c r="H363" s="232">
        <v>300</v>
      </c>
      <c r="I363" s="137" t="s">
        <v>1178</v>
      </c>
      <c r="J363" s="141">
        <v>10</v>
      </c>
      <c r="K363" s="136">
        <f t="shared" si="15"/>
        <v>3000</v>
      </c>
    </row>
    <row r="364" spans="1:11" x14ac:dyDescent="0.25">
      <c r="A364" s="131">
        <v>2108</v>
      </c>
      <c r="B364" s="131">
        <v>64</v>
      </c>
      <c r="C364" s="132" t="s">
        <v>1789</v>
      </c>
      <c r="D364" s="171">
        <v>12</v>
      </c>
      <c r="E364" s="133">
        <v>2</v>
      </c>
      <c r="F364" s="144" t="s">
        <v>1814</v>
      </c>
      <c r="G364" s="147" t="s">
        <v>8</v>
      </c>
      <c r="H364" s="239">
        <v>250</v>
      </c>
      <c r="I364" s="137" t="s">
        <v>1178</v>
      </c>
      <c r="J364" s="147">
        <v>20</v>
      </c>
      <c r="K364" s="172">
        <f t="shared" si="15"/>
        <v>5000</v>
      </c>
    </row>
    <row r="365" spans="1:11" ht="25.5" x14ac:dyDescent="0.25">
      <c r="A365" s="131">
        <v>4263</v>
      </c>
      <c r="B365" s="131">
        <v>56</v>
      </c>
      <c r="C365" s="132" t="s">
        <v>2648</v>
      </c>
      <c r="D365" s="131">
        <v>5</v>
      </c>
      <c r="E365" s="133">
        <v>2</v>
      </c>
      <c r="F365" s="139" t="s">
        <v>2652</v>
      </c>
      <c r="G365" s="141" t="s">
        <v>7</v>
      </c>
      <c r="H365" s="232">
        <v>250</v>
      </c>
      <c r="I365" s="137" t="s">
        <v>1178</v>
      </c>
      <c r="J365" s="141">
        <v>10</v>
      </c>
      <c r="K365" s="136">
        <f t="shared" si="15"/>
        <v>2500</v>
      </c>
    </row>
    <row r="366" spans="1:11" x14ac:dyDescent="0.25">
      <c r="A366" s="131">
        <v>4264</v>
      </c>
      <c r="B366" s="131">
        <v>56</v>
      </c>
      <c r="C366" s="132" t="s">
        <v>2648</v>
      </c>
      <c r="D366" s="131">
        <v>6</v>
      </c>
      <c r="E366" s="133">
        <v>1</v>
      </c>
      <c r="F366" s="139" t="s">
        <v>2653</v>
      </c>
      <c r="G366" s="141" t="s">
        <v>7</v>
      </c>
      <c r="H366" s="232">
        <v>400</v>
      </c>
      <c r="I366" s="137" t="s">
        <v>1178</v>
      </c>
      <c r="J366" s="141">
        <v>5</v>
      </c>
      <c r="K366" s="136">
        <f t="shared" si="15"/>
        <v>2000</v>
      </c>
    </row>
    <row r="367" spans="1:11" x14ac:dyDescent="0.25">
      <c r="A367" s="131">
        <v>1265</v>
      </c>
      <c r="B367" s="131">
        <v>47</v>
      </c>
      <c r="C367" s="132" t="s">
        <v>1624</v>
      </c>
      <c r="D367" s="131">
        <v>3</v>
      </c>
      <c r="E367" s="133">
        <v>1</v>
      </c>
      <c r="F367" s="139" t="s">
        <v>1632</v>
      </c>
      <c r="G367" s="141" t="s">
        <v>1633</v>
      </c>
      <c r="H367" s="232">
        <v>800</v>
      </c>
      <c r="I367" s="137" t="s">
        <v>1178</v>
      </c>
      <c r="J367" s="141">
        <v>3</v>
      </c>
      <c r="K367" s="136">
        <f t="shared" si="15"/>
        <v>2400</v>
      </c>
    </row>
    <row r="368" spans="1:11" x14ac:dyDescent="0.25">
      <c r="A368" s="131">
        <v>629</v>
      </c>
      <c r="B368" s="131">
        <v>33</v>
      </c>
      <c r="C368" s="132" t="s">
        <v>1440</v>
      </c>
      <c r="D368" s="131">
        <v>1</v>
      </c>
      <c r="E368" s="133">
        <v>9</v>
      </c>
      <c r="F368" s="157" t="s">
        <v>1447</v>
      </c>
      <c r="G368" s="166" t="s">
        <v>24</v>
      </c>
      <c r="H368" s="238">
        <v>200</v>
      </c>
      <c r="I368" s="137" t="s">
        <v>1200</v>
      </c>
      <c r="J368" s="166">
        <v>1</v>
      </c>
      <c r="K368" s="136">
        <f t="shared" ref="K368:K411" si="16">J368*H368</f>
        <v>200</v>
      </c>
    </row>
    <row r="369" spans="1:11" x14ac:dyDescent="0.25">
      <c r="A369" s="131">
        <v>3567</v>
      </c>
      <c r="B369" s="131">
        <v>23</v>
      </c>
      <c r="C369" s="132" t="s">
        <v>2451</v>
      </c>
      <c r="D369" s="131">
        <v>7</v>
      </c>
      <c r="E369" s="133">
        <v>6</v>
      </c>
      <c r="F369" s="154" t="s">
        <v>2467</v>
      </c>
      <c r="G369" s="141" t="s">
        <v>9</v>
      </c>
      <c r="H369" s="232">
        <v>400</v>
      </c>
      <c r="I369" s="137" t="s">
        <v>1178</v>
      </c>
      <c r="J369" s="141">
        <v>8</v>
      </c>
      <c r="K369" s="136">
        <f t="shared" si="16"/>
        <v>3200</v>
      </c>
    </row>
    <row r="370" spans="1:11" x14ac:dyDescent="0.25">
      <c r="A370" s="131">
        <v>4113</v>
      </c>
      <c r="B370" s="131">
        <v>50</v>
      </c>
      <c r="C370" s="132" t="s">
        <v>2594</v>
      </c>
      <c r="D370" s="131">
        <v>1</v>
      </c>
      <c r="E370" s="133">
        <v>8</v>
      </c>
      <c r="F370" s="139" t="s">
        <v>2599</v>
      </c>
      <c r="G370" s="141" t="s">
        <v>9</v>
      </c>
      <c r="H370" s="232">
        <v>2000</v>
      </c>
      <c r="I370" s="137" t="s">
        <v>1178</v>
      </c>
      <c r="J370" s="141">
        <v>1</v>
      </c>
      <c r="K370" s="136">
        <f t="shared" si="16"/>
        <v>2000</v>
      </c>
    </row>
    <row r="371" spans="1:11" x14ac:dyDescent="0.25">
      <c r="A371" s="131">
        <v>370</v>
      </c>
      <c r="B371" s="131">
        <v>32</v>
      </c>
      <c r="C371" s="132" t="s">
        <v>1309</v>
      </c>
      <c r="D371" s="131">
        <v>5</v>
      </c>
      <c r="E371" s="133">
        <v>5</v>
      </c>
      <c r="F371" s="139" t="s">
        <v>1323</v>
      </c>
      <c r="G371" s="141" t="s">
        <v>9</v>
      </c>
      <c r="H371" s="232">
        <v>600</v>
      </c>
      <c r="I371" s="137" t="s">
        <v>1178</v>
      </c>
      <c r="J371" s="141">
        <v>1</v>
      </c>
      <c r="K371" s="136">
        <f t="shared" si="16"/>
        <v>600</v>
      </c>
    </row>
    <row r="372" spans="1:11" x14ac:dyDescent="0.25">
      <c r="A372" s="131">
        <v>396</v>
      </c>
      <c r="B372" s="131">
        <v>32</v>
      </c>
      <c r="C372" s="132" t="s">
        <v>1309</v>
      </c>
      <c r="D372" s="131">
        <v>11</v>
      </c>
      <c r="E372" s="133">
        <v>7</v>
      </c>
      <c r="F372" s="139" t="s">
        <v>1323</v>
      </c>
      <c r="G372" s="141" t="s">
        <v>8</v>
      </c>
      <c r="H372" s="232">
        <v>200</v>
      </c>
      <c r="I372" s="156" t="s">
        <v>1178</v>
      </c>
      <c r="J372" s="158">
        <v>3</v>
      </c>
      <c r="K372" s="136">
        <f t="shared" si="16"/>
        <v>600</v>
      </c>
    </row>
    <row r="373" spans="1:11" x14ac:dyDescent="0.25">
      <c r="A373" s="131">
        <v>364</v>
      </c>
      <c r="B373" s="131">
        <v>32</v>
      </c>
      <c r="C373" s="132" t="s">
        <v>1309</v>
      </c>
      <c r="D373" s="131">
        <v>4</v>
      </c>
      <c r="E373" s="133">
        <v>5</v>
      </c>
      <c r="F373" s="139" t="s">
        <v>1321</v>
      </c>
      <c r="G373" s="141" t="s">
        <v>8</v>
      </c>
      <c r="H373" s="237">
        <v>200</v>
      </c>
      <c r="I373" s="137" t="s">
        <v>1200</v>
      </c>
      <c r="J373" s="141">
        <v>3</v>
      </c>
      <c r="K373" s="136">
        <f t="shared" si="16"/>
        <v>600</v>
      </c>
    </row>
    <row r="374" spans="1:11" x14ac:dyDescent="0.25">
      <c r="A374" s="131">
        <v>622</v>
      </c>
      <c r="B374" s="131">
        <v>33</v>
      </c>
      <c r="C374" s="132" t="s">
        <v>1440</v>
      </c>
      <c r="D374" s="131">
        <v>1</v>
      </c>
      <c r="E374" s="133">
        <v>2</v>
      </c>
      <c r="F374" s="157" t="s">
        <v>1442</v>
      </c>
      <c r="G374" s="166" t="s">
        <v>24</v>
      </c>
      <c r="H374" s="238">
        <v>70</v>
      </c>
      <c r="I374" s="137" t="s">
        <v>1200</v>
      </c>
      <c r="J374" s="166">
        <v>2</v>
      </c>
      <c r="K374" s="136">
        <f t="shared" si="16"/>
        <v>140</v>
      </c>
    </row>
    <row r="375" spans="1:11" x14ac:dyDescent="0.25">
      <c r="A375" s="131">
        <v>621</v>
      </c>
      <c r="B375" s="131">
        <v>33</v>
      </c>
      <c r="C375" s="132" t="s">
        <v>1440</v>
      </c>
      <c r="D375" s="131">
        <v>1</v>
      </c>
      <c r="E375" s="133">
        <v>1</v>
      </c>
      <c r="F375" s="157" t="s">
        <v>1441</v>
      </c>
      <c r="G375" s="166" t="s">
        <v>24</v>
      </c>
      <c r="H375" s="238">
        <v>80</v>
      </c>
      <c r="I375" s="137" t="s">
        <v>1200</v>
      </c>
      <c r="J375" s="166">
        <v>2</v>
      </c>
      <c r="K375" s="136">
        <f t="shared" si="16"/>
        <v>160</v>
      </c>
    </row>
    <row r="376" spans="1:11" x14ac:dyDescent="0.25">
      <c r="A376" s="131">
        <v>623</v>
      </c>
      <c r="B376" s="131">
        <v>33</v>
      </c>
      <c r="C376" s="132" t="s">
        <v>1440</v>
      </c>
      <c r="D376" s="131">
        <v>1</v>
      </c>
      <c r="E376" s="133">
        <v>3</v>
      </c>
      <c r="F376" s="157" t="s">
        <v>1443</v>
      </c>
      <c r="G376" s="166" t="s">
        <v>24</v>
      </c>
      <c r="H376" s="238">
        <v>60</v>
      </c>
      <c r="I376" s="137" t="s">
        <v>1200</v>
      </c>
      <c r="J376" s="166">
        <v>2</v>
      </c>
      <c r="K376" s="136">
        <f t="shared" si="16"/>
        <v>120</v>
      </c>
    </row>
    <row r="377" spans="1:11" x14ac:dyDescent="0.25">
      <c r="A377" s="131">
        <v>717</v>
      </c>
      <c r="B377" s="131">
        <v>33</v>
      </c>
      <c r="C377" s="132" t="s">
        <v>1440</v>
      </c>
      <c r="D377" s="131">
        <v>10</v>
      </c>
      <c r="E377" s="133">
        <v>2</v>
      </c>
      <c r="F377" s="139" t="s">
        <v>1528</v>
      </c>
      <c r="G377" s="141" t="s">
        <v>9</v>
      </c>
      <c r="H377" s="232">
        <v>5500</v>
      </c>
      <c r="I377" s="156" t="s">
        <v>1178</v>
      </c>
      <c r="J377" s="141">
        <v>4</v>
      </c>
      <c r="K377" s="136">
        <f t="shared" si="16"/>
        <v>22000</v>
      </c>
    </row>
    <row r="378" spans="1:11" x14ac:dyDescent="0.25">
      <c r="A378" s="131">
        <v>2274</v>
      </c>
      <c r="B378" s="131">
        <v>60</v>
      </c>
      <c r="C378" s="132" t="s">
        <v>1862</v>
      </c>
      <c r="D378" s="171">
        <v>6</v>
      </c>
      <c r="E378" s="133">
        <v>17</v>
      </c>
      <c r="F378" s="139" t="s">
        <v>1888</v>
      </c>
      <c r="G378" s="163" t="s">
        <v>1778</v>
      </c>
      <c r="H378" s="232">
        <v>4000</v>
      </c>
      <c r="I378" s="137" t="s">
        <v>1873</v>
      </c>
      <c r="J378" s="141">
        <v>6</v>
      </c>
      <c r="K378" s="136">
        <f t="shared" si="16"/>
        <v>24000</v>
      </c>
    </row>
    <row r="379" spans="1:11" x14ac:dyDescent="0.25">
      <c r="A379" s="131">
        <v>2579</v>
      </c>
      <c r="B379" s="131">
        <v>63</v>
      </c>
      <c r="C379" s="132" t="s">
        <v>2055</v>
      </c>
      <c r="D379" s="171">
        <v>4</v>
      </c>
      <c r="E379" s="133">
        <v>3</v>
      </c>
      <c r="F379" s="139" t="s">
        <v>2063</v>
      </c>
      <c r="G379" s="141" t="s">
        <v>1836</v>
      </c>
      <c r="H379" s="232">
        <v>20</v>
      </c>
      <c r="I379" s="137" t="s">
        <v>1200</v>
      </c>
      <c r="J379" s="141">
        <v>70</v>
      </c>
      <c r="K379" s="136">
        <f t="shared" si="16"/>
        <v>1400</v>
      </c>
    </row>
    <row r="380" spans="1:11" x14ac:dyDescent="0.25">
      <c r="A380" s="131">
        <v>2694</v>
      </c>
      <c r="B380" s="131">
        <v>63</v>
      </c>
      <c r="C380" s="132" t="s">
        <v>2055</v>
      </c>
      <c r="D380" s="171">
        <v>4</v>
      </c>
      <c r="E380" s="133">
        <v>130</v>
      </c>
      <c r="F380" s="139" t="s">
        <v>2155</v>
      </c>
      <c r="G380" s="141" t="s">
        <v>8</v>
      </c>
      <c r="H380" s="232">
        <v>4000</v>
      </c>
      <c r="I380" s="137" t="s">
        <v>1200</v>
      </c>
      <c r="J380" s="141">
        <v>3</v>
      </c>
      <c r="K380" s="172">
        <f t="shared" si="16"/>
        <v>12000</v>
      </c>
    </row>
    <row r="381" spans="1:11" x14ac:dyDescent="0.25">
      <c r="A381" s="131">
        <v>2505</v>
      </c>
      <c r="B381" s="131">
        <v>5</v>
      </c>
      <c r="C381" s="132" t="s">
        <v>1997</v>
      </c>
      <c r="D381" s="171">
        <v>6</v>
      </c>
      <c r="E381" s="196">
        <v>19</v>
      </c>
      <c r="F381" s="201" t="s">
        <v>2038</v>
      </c>
      <c r="G381" s="198" t="s">
        <v>22</v>
      </c>
      <c r="H381" s="242">
        <v>80</v>
      </c>
      <c r="I381" s="137" t="s">
        <v>1851</v>
      </c>
      <c r="J381" s="198">
        <v>20</v>
      </c>
      <c r="K381" s="172">
        <f t="shared" si="16"/>
        <v>1600</v>
      </c>
    </row>
    <row r="382" spans="1:11" x14ac:dyDescent="0.25">
      <c r="A382" s="131">
        <v>2910</v>
      </c>
      <c r="B382" s="131">
        <v>66</v>
      </c>
      <c r="C382" s="132" t="s">
        <v>2223</v>
      </c>
      <c r="D382" s="171">
        <v>2</v>
      </c>
      <c r="E382" s="133">
        <v>3</v>
      </c>
      <c r="F382" s="157" t="s">
        <v>2038</v>
      </c>
      <c r="G382" s="170" t="s">
        <v>1836</v>
      </c>
      <c r="H382" s="247">
        <v>14</v>
      </c>
      <c r="I382" s="137" t="s">
        <v>1851</v>
      </c>
      <c r="J382" s="170">
        <v>48</v>
      </c>
      <c r="K382" s="172">
        <f t="shared" si="16"/>
        <v>672</v>
      </c>
    </row>
    <row r="383" spans="1:11" x14ac:dyDescent="0.25">
      <c r="A383" s="131">
        <v>4492</v>
      </c>
      <c r="B383" s="131">
        <v>56</v>
      </c>
      <c r="C383" s="132" t="s">
        <v>2685</v>
      </c>
      <c r="D383" s="131">
        <v>13</v>
      </c>
      <c r="E383" s="179">
        <v>55</v>
      </c>
      <c r="F383" s="154" t="s">
        <v>2710</v>
      </c>
      <c r="G383" s="141" t="s">
        <v>8</v>
      </c>
      <c r="H383" s="232">
        <v>16</v>
      </c>
      <c r="I383" s="137" t="s">
        <v>1851</v>
      </c>
      <c r="J383" s="141">
        <v>8</v>
      </c>
      <c r="K383" s="136">
        <f t="shared" si="16"/>
        <v>128</v>
      </c>
    </row>
    <row r="384" spans="1:11" x14ac:dyDescent="0.25">
      <c r="A384" s="131">
        <v>2580</v>
      </c>
      <c r="B384" s="131">
        <v>63</v>
      </c>
      <c r="C384" s="132" t="s">
        <v>2055</v>
      </c>
      <c r="D384" s="171">
        <v>4</v>
      </c>
      <c r="E384" s="133">
        <v>4</v>
      </c>
      <c r="F384" s="139" t="s">
        <v>2064</v>
      </c>
      <c r="G384" s="141" t="s">
        <v>1836</v>
      </c>
      <c r="H384" s="232">
        <v>18</v>
      </c>
      <c r="I384" s="137" t="s">
        <v>1200</v>
      </c>
      <c r="J384" s="141">
        <v>70</v>
      </c>
      <c r="K384" s="172">
        <f t="shared" si="16"/>
        <v>1260</v>
      </c>
    </row>
    <row r="385" spans="1:11" x14ac:dyDescent="0.25">
      <c r="A385" s="131">
        <v>2498</v>
      </c>
      <c r="B385" s="131">
        <v>5</v>
      </c>
      <c r="C385" s="132" t="s">
        <v>1997</v>
      </c>
      <c r="D385" s="171">
        <v>6</v>
      </c>
      <c r="E385" s="196">
        <v>12</v>
      </c>
      <c r="F385" s="201" t="s">
        <v>2031</v>
      </c>
      <c r="G385" s="198" t="s">
        <v>22</v>
      </c>
      <c r="H385" s="242">
        <v>50</v>
      </c>
      <c r="I385" s="137" t="s">
        <v>1200</v>
      </c>
      <c r="J385" s="198">
        <v>20</v>
      </c>
      <c r="K385" s="136">
        <f t="shared" si="16"/>
        <v>1000</v>
      </c>
    </row>
    <row r="386" spans="1:11" x14ac:dyDescent="0.25">
      <c r="A386" s="131">
        <v>4484</v>
      </c>
      <c r="B386" s="131">
        <v>56</v>
      </c>
      <c r="C386" s="132" t="s">
        <v>2685</v>
      </c>
      <c r="D386" s="131">
        <v>13</v>
      </c>
      <c r="E386" s="179">
        <v>47</v>
      </c>
      <c r="F386" s="139" t="s">
        <v>2706</v>
      </c>
      <c r="G386" s="141" t="s">
        <v>8</v>
      </c>
      <c r="H386" s="232">
        <v>35</v>
      </c>
      <c r="I386" s="137" t="s">
        <v>1200</v>
      </c>
      <c r="J386" s="141">
        <v>1</v>
      </c>
      <c r="K386" s="136">
        <f t="shared" si="16"/>
        <v>35</v>
      </c>
    </row>
    <row r="387" spans="1:11" x14ac:dyDescent="0.25">
      <c r="A387" s="131">
        <v>644</v>
      </c>
      <c r="B387" s="131">
        <v>33</v>
      </c>
      <c r="C387" s="132" t="s">
        <v>1440</v>
      </c>
      <c r="D387" s="131">
        <v>1</v>
      </c>
      <c r="E387" s="133">
        <v>24</v>
      </c>
      <c r="F387" s="169" t="s">
        <v>1461</v>
      </c>
      <c r="G387" s="170" t="s">
        <v>8</v>
      </c>
      <c r="H387" s="259">
        <v>320</v>
      </c>
      <c r="I387" s="137" t="s">
        <v>1200</v>
      </c>
      <c r="J387" s="168">
        <v>2</v>
      </c>
      <c r="K387" s="136">
        <f t="shared" si="16"/>
        <v>640</v>
      </c>
    </row>
    <row r="388" spans="1:11" x14ac:dyDescent="0.25">
      <c r="A388" s="131">
        <v>2339</v>
      </c>
      <c r="B388" s="131">
        <v>60</v>
      </c>
      <c r="C388" s="132" t="s">
        <v>1862</v>
      </c>
      <c r="D388" s="171">
        <v>6</v>
      </c>
      <c r="E388" s="133">
        <v>82</v>
      </c>
      <c r="F388" s="139" t="s">
        <v>1952</v>
      </c>
      <c r="G388" s="163" t="s">
        <v>1953</v>
      </c>
      <c r="H388" s="232">
        <v>70</v>
      </c>
      <c r="I388" s="137" t="s">
        <v>1851</v>
      </c>
      <c r="J388" s="141">
        <v>35</v>
      </c>
      <c r="K388" s="172">
        <f t="shared" si="16"/>
        <v>2450</v>
      </c>
    </row>
    <row r="389" spans="1:11" x14ac:dyDescent="0.25">
      <c r="A389" s="131">
        <v>2914</v>
      </c>
      <c r="B389" s="131">
        <v>66</v>
      </c>
      <c r="C389" s="132" t="s">
        <v>2223</v>
      </c>
      <c r="D389" s="171">
        <v>2</v>
      </c>
      <c r="E389" s="133">
        <v>7</v>
      </c>
      <c r="F389" s="157" t="s">
        <v>2231</v>
      </c>
      <c r="G389" s="170" t="s">
        <v>2229</v>
      </c>
      <c r="H389" s="247">
        <v>74</v>
      </c>
      <c r="I389" s="137" t="s">
        <v>1851</v>
      </c>
      <c r="J389" s="170">
        <v>40</v>
      </c>
      <c r="K389" s="172">
        <f t="shared" si="16"/>
        <v>2960</v>
      </c>
    </row>
    <row r="390" spans="1:11" x14ac:dyDescent="0.25">
      <c r="A390" s="131">
        <v>4307</v>
      </c>
      <c r="B390" s="131">
        <v>56</v>
      </c>
      <c r="C390" s="132" t="s">
        <v>2648</v>
      </c>
      <c r="D390" s="131">
        <v>11</v>
      </c>
      <c r="E390" s="133">
        <v>36</v>
      </c>
      <c r="F390" s="139" t="s">
        <v>2231</v>
      </c>
      <c r="G390" s="175" t="s">
        <v>1223</v>
      </c>
      <c r="H390" s="232">
        <v>3</v>
      </c>
      <c r="I390" s="137" t="s">
        <v>1851</v>
      </c>
      <c r="J390" s="141">
        <v>3</v>
      </c>
      <c r="K390" s="136">
        <f t="shared" si="16"/>
        <v>9</v>
      </c>
    </row>
    <row r="391" spans="1:11" x14ac:dyDescent="0.25">
      <c r="A391" s="131">
        <v>4498</v>
      </c>
      <c r="B391" s="131">
        <v>56</v>
      </c>
      <c r="C391" s="132" t="s">
        <v>2685</v>
      </c>
      <c r="D391" s="131">
        <v>13</v>
      </c>
      <c r="E391" s="179">
        <v>61</v>
      </c>
      <c r="F391" s="154" t="s">
        <v>2713</v>
      </c>
      <c r="G391" s="141" t="s">
        <v>8</v>
      </c>
      <c r="H391" s="232">
        <v>6</v>
      </c>
      <c r="I391" s="137" t="s">
        <v>1851</v>
      </c>
      <c r="J391" s="141">
        <v>4</v>
      </c>
      <c r="K391" s="136">
        <f t="shared" si="16"/>
        <v>24</v>
      </c>
    </row>
    <row r="392" spans="1:11" x14ac:dyDescent="0.25">
      <c r="A392" s="131">
        <v>2577</v>
      </c>
      <c r="B392" s="131">
        <v>63</v>
      </c>
      <c r="C392" s="132" t="s">
        <v>2055</v>
      </c>
      <c r="D392" s="171">
        <v>4</v>
      </c>
      <c r="E392" s="133">
        <v>1</v>
      </c>
      <c r="F392" s="139" t="s">
        <v>2061</v>
      </c>
      <c r="G392" s="141" t="s">
        <v>8</v>
      </c>
      <c r="H392" s="232">
        <v>75</v>
      </c>
      <c r="I392" s="137" t="s">
        <v>1851</v>
      </c>
      <c r="J392" s="141">
        <v>20</v>
      </c>
      <c r="K392" s="172">
        <f t="shared" si="16"/>
        <v>1500</v>
      </c>
    </row>
    <row r="393" spans="1:11" x14ac:dyDescent="0.25">
      <c r="A393" s="131">
        <v>2347</v>
      </c>
      <c r="B393" s="131">
        <v>60</v>
      </c>
      <c r="C393" s="132" t="s">
        <v>1862</v>
      </c>
      <c r="D393" s="171">
        <v>7</v>
      </c>
      <c r="E393" s="133">
        <v>4</v>
      </c>
      <c r="F393" s="139" t="s">
        <v>1958</v>
      </c>
      <c r="G393" s="163" t="s">
        <v>1718</v>
      </c>
      <c r="H393" s="232">
        <v>135</v>
      </c>
      <c r="I393" s="137" t="s">
        <v>1200</v>
      </c>
      <c r="J393" s="141">
        <v>10</v>
      </c>
      <c r="K393" s="136">
        <f t="shared" si="16"/>
        <v>1350</v>
      </c>
    </row>
    <row r="394" spans="1:11" x14ac:dyDescent="0.25">
      <c r="A394" s="131">
        <v>2636</v>
      </c>
      <c r="B394" s="131">
        <v>63</v>
      </c>
      <c r="C394" s="132" t="s">
        <v>2055</v>
      </c>
      <c r="D394" s="171">
        <v>4</v>
      </c>
      <c r="E394" s="133">
        <v>63</v>
      </c>
      <c r="F394" s="150" t="s">
        <v>2121</v>
      </c>
      <c r="G394" s="141" t="s">
        <v>8</v>
      </c>
      <c r="H394" s="232">
        <v>6</v>
      </c>
      <c r="I394" s="137" t="s">
        <v>2113</v>
      </c>
      <c r="J394" s="141">
        <v>3</v>
      </c>
      <c r="K394" s="136">
        <f t="shared" si="16"/>
        <v>18</v>
      </c>
    </row>
    <row r="395" spans="1:11" x14ac:dyDescent="0.25">
      <c r="A395" s="131">
        <v>2768</v>
      </c>
      <c r="B395" s="131">
        <v>68</v>
      </c>
      <c r="C395" s="132" t="s">
        <v>2163</v>
      </c>
      <c r="D395" s="171">
        <v>11</v>
      </c>
      <c r="E395" s="133">
        <v>2</v>
      </c>
      <c r="F395" s="139" t="s">
        <v>2181</v>
      </c>
      <c r="G395" s="141" t="s">
        <v>2175</v>
      </c>
      <c r="H395" s="232">
        <v>50</v>
      </c>
      <c r="I395" s="137" t="s">
        <v>1265</v>
      </c>
      <c r="J395" s="141">
        <v>20</v>
      </c>
      <c r="K395" s="136">
        <f t="shared" si="16"/>
        <v>1000</v>
      </c>
    </row>
    <row r="396" spans="1:11" x14ac:dyDescent="0.25">
      <c r="A396" s="131">
        <v>4106</v>
      </c>
      <c r="B396" s="131">
        <v>50</v>
      </c>
      <c r="C396" s="132" t="s">
        <v>2594</v>
      </c>
      <c r="D396" s="131">
        <v>1</v>
      </c>
      <c r="E396" s="133">
        <v>1</v>
      </c>
      <c r="F396" s="139" t="s">
        <v>2595</v>
      </c>
      <c r="G396" s="141" t="s">
        <v>9</v>
      </c>
      <c r="H396" s="232">
        <v>50</v>
      </c>
      <c r="I396" s="137" t="s">
        <v>1265</v>
      </c>
      <c r="J396" s="141">
        <v>50</v>
      </c>
      <c r="K396" s="136">
        <f t="shared" si="16"/>
        <v>2500</v>
      </c>
    </row>
    <row r="397" spans="1:11" x14ac:dyDescent="0.25">
      <c r="A397" s="131">
        <v>3863</v>
      </c>
      <c r="B397" s="131">
        <v>53</v>
      </c>
      <c r="C397" s="132" t="s">
        <v>2500</v>
      </c>
      <c r="D397" s="131">
        <v>10</v>
      </c>
      <c r="E397" s="133">
        <v>24</v>
      </c>
      <c r="F397" s="154" t="s">
        <v>2545</v>
      </c>
      <c r="G397" s="141" t="s">
        <v>2060</v>
      </c>
      <c r="H397" s="232">
        <v>1500</v>
      </c>
      <c r="I397" s="137" t="s">
        <v>1265</v>
      </c>
      <c r="J397" s="141">
        <v>2</v>
      </c>
      <c r="K397" s="136">
        <f t="shared" si="16"/>
        <v>3000</v>
      </c>
    </row>
    <row r="398" spans="1:11" x14ac:dyDescent="0.25">
      <c r="A398" s="131">
        <v>795</v>
      </c>
      <c r="B398" s="131">
        <v>34</v>
      </c>
      <c r="C398" s="132" t="s">
        <v>1531</v>
      </c>
      <c r="D398" s="171">
        <v>9</v>
      </c>
      <c r="E398" s="133">
        <v>1</v>
      </c>
      <c r="F398" s="173" t="s">
        <v>1550</v>
      </c>
      <c r="G398" s="163" t="s">
        <v>1551</v>
      </c>
      <c r="H398" s="239">
        <v>2000</v>
      </c>
      <c r="I398" s="156" t="s">
        <v>1178</v>
      </c>
      <c r="J398" s="163">
        <v>6</v>
      </c>
      <c r="K398" s="172">
        <f t="shared" si="16"/>
        <v>12000</v>
      </c>
    </row>
    <row r="399" spans="1:11" x14ac:dyDescent="0.25">
      <c r="A399" s="131">
        <v>451</v>
      </c>
      <c r="B399" s="131">
        <v>32</v>
      </c>
      <c r="C399" s="132" t="s">
        <v>1309</v>
      </c>
      <c r="D399" s="131">
        <v>13</v>
      </c>
      <c r="E399" s="133">
        <v>53</v>
      </c>
      <c r="F399" s="139" t="s">
        <v>1367</v>
      </c>
      <c r="G399" s="141" t="s">
        <v>8</v>
      </c>
      <c r="H399" s="237">
        <v>212</v>
      </c>
      <c r="I399" s="156" t="s">
        <v>1186</v>
      </c>
      <c r="J399" s="141">
        <v>1</v>
      </c>
      <c r="K399" s="136">
        <f t="shared" si="16"/>
        <v>212</v>
      </c>
    </row>
    <row r="400" spans="1:11" x14ac:dyDescent="0.25">
      <c r="A400" s="131">
        <v>786</v>
      </c>
      <c r="B400" s="131">
        <v>34</v>
      </c>
      <c r="C400" s="132" t="s">
        <v>1531</v>
      </c>
      <c r="D400" s="171">
        <v>7</v>
      </c>
      <c r="E400" s="133">
        <v>3</v>
      </c>
      <c r="F400" s="173" t="s">
        <v>1549</v>
      </c>
      <c r="G400" s="163" t="s">
        <v>8</v>
      </c>
      <c r="H400" s="239">
        <v>400</v>
      </c>
      <c r="I400" s="137" t="s">
        <v>1186</v>
      </c>
      <c r="J400" s="163">
        <v>2</v>
      </c>
      <c r="K400" s="136">
        <f t="shared" si="16"/>
        <v>800</v>
      </c>
    </row>
    <row r="401" spans="1:11" ht="25.5" x14ac:dyDescent="0.25">
      <c r="A401" s="131">
        <v>715</v>
      </c>
      <c r="B401" s="131">
        <v>33</v>
      </c>
      <c r="C401" s="132" t="s">
        <v>1440</v>
      </c>
      <c r="D401" s="131">
        <v>9</v>
      </c>
      <c r="E401" s="133">
        <v>6</v>
      </c>
      <c r="F401" s="139" t="s">
        <v>1526</v>
      </c>
      <c r="G401" s="141"/>
      <c r="H401" s="232">
        <v>1900</v>
      </c>
      <c r="I401" s="137" t="s">
        <v>1200</v>
      </c>
      <c r="J401" s="141">
        <v>5</v>
      </c>
      <c r="K401" s="136">
        <f t="shared" si="16"/>
        <v>9500</v>
      </c>
    </row>
    <row r="402" spans="1:11" x14ac:dyDescent="0.25">
      <c r="A402" s="131">
        <v>2849</v>
      </c>
      <c r="B402" s="131">
        <v>67</v>
      </c>
      <c r="C402" s="132" t="s">
        <v>2195</v>
      </c>
      <c r="D402" s="171">
        <v>3</v>
      </c>
      <c r="E402" s="133">
        <v>19</v>
      </c>
      <c r="F402" s="139" t="s">
        <v>2206</v>
      </c>
      <c r="G402" s="141" t="s">
        <v>1269</v>
      </c>
      <c r="H402" s="232">
        <v>500</v>
      </c>
      <c r="I402" s="137" t="s">
        <v>1200</v>
      </c>
      <c r="J402" s="141">
        <v>1</v>
      </c>
      <c r="K402" s="136">
        <f t="shared" si="16"/>
        <v>500</v>
      </c>
    </row>
    <row r="403" spans="1:11" x14ac:dyDescent="0.25">
      <c r="A403" s="131">
        <v>2003</v>
      </c>
      <c r="B403" s="131">
        <v>64</v>
      </c>
      <c r="C403" s="132" t="s">
        <v>1789</v>
      </c>
      <c r="D403" s="171">
        <v>1</v>
      </c>
      <c r="E403" s="133">
        <v>28</v>
      </c>
      <c r="F403" s="144" t="s">
        <v>1802</v>
      </c>
      <c r="G403" s="147" t="s">
        <v>8</v>
      </c>
      <c r="H403" s="240">
        <v>58.5</v>
      </c>
      <c r="I403" s="137" t="s">
        <v>1200</v>
      </c>
      <c r="J403" s="147">
        <v>2</v>
      </c>
      <c r="K403" s="136">
        <f t="shared" si="16"/>
        <v>117</v>
      </c>
    </row>
    <row r="404" spans="1:11" x14ac:dyDescent="0.25">
      <c r="A404" s="131">
        <v>2428</v>
      </c>
      <c r="B404" s="131">
        <v>60</v>
      </c>
      <c r="C404" s="132" t="s">
        <v>1862</v>
      </c>
      <c r="D404" s="171">
        <v>8</v>
      </c>
      <c r="E404" s="133">
        <v>44</v>
      </c>
      <c r="F404" s="154" t="s">
        <v>1996</v>
      </c>
      <c r="G404" s="163" t="s">
        <v>1778</v>
      </c>
      <c r="H404" s="232">
        <v>8</v>
      </c>
      <c r="I404" s="137" t="s">
        <v>1197</v>
      </c>
      <c r="J404" s="141">
        <v>2</v>
      </c>
      <c r="K404" s="172">
        <f t="shared" si="16"/>
        <v>16</v>
      </c>
    </row>
    <row r="405" spans="1:11" x14ac:dyDescent="0.25">
      <c r="A405" s="131">
        <v>3064</v>
      </c>
      <c r="B405" s="131">
        <v>9</v>
      </c>
      <c r="C405" s="132" t="s">
        <v>2286</v>
      </c>
      <c r="D405" s="171">
        <v>15</v>
      </c>
      <c r="E405" s="135">
        <v>35</v>
      </c>
      <c r="F405" s="139" t="s">
        <v>2051</v>
      </c>
      <c r="G405" s="141" t="s">
        <v>8</v>
      </c>
      <c r="H405" s="232">
        <v>12</v>
      </c>
      <c r="I405" s="137" t="s">
        <v>1197</v>
      </c>
      <c r="J405" s="141">
        <v>5</v>
      </c>
      <c r="K405" s="136">
        <f t="shared" si="16"/>
        <v>60</v>
      </c>
    </row>
    <row r="406" spans="1:11" x14ac:dyDescent="0.25">
      <c r="A406" s="131">
        <v>3232</v>
      </c>
      <c r="B406" s="131">
        <v>8</v>
      </c>
      <c r="C406" s="132" t="s">
        <v>2347</v>
      </c>
      <c r="D406" s="131">
        <v>13</v>
      </c>
      <c r="E406" s="135">
        <v>35</v>
      </c>
      <c r="F406" s="206" t="s">
        <v>2051</v>
      </c>
      <c r="G406" s="141" t="s">
        <v>8</v>
      </c>
      <c r="H406" s="232">
        <v>12</v>
      </c>
      <c r="I406" s="137" t="s">
        <v>1197</v>
      </c>
      <c r="J406" s="141">
        <v>5</v>
      </c>
      <c r="K406" s="136">
        <f t="shared" si="16"/>
        <v>60</v>
      </c>
    </row>
    <row r="407" spans="1:11" x14ac:dyDescent="0.25">
      <c r="A407" s="131">
        <v>1671</v>
      </c>
      <c r="B407" s="131">
        <v>57</v>
      </c>
      <c r="C407" s="132" t="s">
        <v>1751</v>
      </c>
      <c r="D407" s="171">
        <v>14</v>
      </c>
      <c r="E407" s="133">
        <v>15</v>
      </c>
      <c r="F407" s="157" t="s">
        <v>1583</v>
      </c>
      <c r="G407" s="141" t="s">
        <v>8</v>
      </c>
      <c r="H407" s="232">
        <v>3</v>
      </c>
      <c r="I407" s="137" t="s">
        <v>1197</v>
      </c>
      <c r="J407" s="176">
        <v>6</v>
      </c>
      <c r="K407" s="136">
        <f t="shared" si="16"/>
        <v>18</v>
      </c>
    </row>
    <row r="408" spans="1:11" x14ac:dyDescent="0.25">
      <c r="A408" s="131">
        <v>2198</v>
      </c>
      <c r="B408" s="131">
        <v>3</v>
      </c>
      <c r="C408" s="132" t="s">
        <v>1829</v>
      </c>
      <c r="D408" s="171">
        <v>8</v>
      </c>
      <c r="E408" s="133">
        <v>1</v>
      </c>
      <c r="F408" s="139" t="s">
        <v>1846</v>
      </c>
      <c r="G408" s="163" t="s">
        <v>13</v>
      </c>
      <c r="H408" s="232">
        <v>450</v>
      </c>
      <c r="I408" s="137" t="s">
        <v>1178</v>
      </c>
      <c r="J408" s="141">
        <v>4</v>
      </c>
      <c r="K408" s="172">
        <f t="shared" si="16"/>
        <v>1800</v>
      </c>
    </row>
    <row r="409" spans="1:11" x14ac:dyDescent="0.25">
      <c r="A409" s="131">
        <v>2297</v>
      </c>
      <c r="B409" s="131">
        <v>60</v>
      </c>
      <c r="C409" s="132" t="s">
        <v>1862</v>
      </c>
      <c r="D409" s="171">
        <v>6</v>
      </c>
      <c r="E409" s="133">
        <v>40</v>
      </c>
      <c r="F409" s="139" t="s">
        <v>1915</v>
      </c>
      <c r="G409" s="163" t="s">
        <v>1916</v>
      </c>
      <c r="H409" s="232">
        <v>8</v>
      </c>
      <c r="I409" s="137" t="s">
        <v>1200</v>
      </c>
      <c r="J409" s="141">
        <v>6</v>
      </c>
      <c r="K409" s="172">
        <f t="shared" si="16"/>
        <v>48</v>
      </c>
    </row>
    <row r="410" spans="1:11" x14ac:dyDescent="0.25">
      <c r="A410" s="131">
        <v>2284</v>
      </c>
      <c r="B410" s="131">
        <v>60</v>
      </c>
      <c r="C410" s="132" t="s">
        <v>1862</v>
      </c>
      <c r="D410" s="171">
        <v>6</v>
      </c>
      <c r="E410" s="133">
        <v>27</v>
      </c>
      <c r="F410" s="139" t="s">
        <v>1901</v>
      </c>
      <c r="G410" s="163" t="s">
        <v>1892</v>
      </c>
      <c r="H410" s="232">
        <v>35</v>
      </c>
      <c r="I410" s="137" t="s">
        <v>1200</v>
      </c>
      <c r="J410" s="141">
        <v>4</v>
      </c>
      <c r="K410" s="136">
        <f t="shared" si="16"/>
        <v>140</v>
      </c>
    </row>
    <row r="411" spans="1:11" x14ac:dyDescent="0.25">
      <c r="A411" s="131">
        <v>2345</v>
      </c>
      <c r="B411" s="131">
        <v>60</v>
      </c>
      <c r="C411" s="132" t="s">
        <v>1862</v>
      </c>
      <c r="D411" s="171">
        <v>7</v>
      </c>
      <c r="E411" s="133">
        <v>2</v>
      </c>
      <c r="F411" s="139" t="s">
        <v>1956</v>
      </c>
      <c r="G411" s="163" t="s">
        <v>1718</v>
      </c>
      <c r="H411" s="232">
        <v>35</v>
      </c>
      <c r="I411" s="137" t="s">
        <v>1200</v>
      </c>
      <c r="J411" s="141">
        <v>5</v>
      </c>
      <c r="K411" s="172">
        <f t="shared" si="16"/>
        <v>175</v>
      </c>
    </row>
    <row r="412" spans="1:11" x14ac:dyDescent="0.25">
      <c r="A412" s="131">
        <v>1113</v>
      </c>
      <c r="B412" s="131">
        <v>30</v>
      </c>
      <c r="C412" s="132" t="s">
        <v>1575</v>
      </c>
      <c r="D412" s="171">
        <v>5</v>
      </c>
      <c r="E412" s="133">
        <v>46</v>
      </c>
      <c r="F412" s="139" t="s">
        <v>1592</v>
      </c>
      <c r="G412" s="163" t="s">
        <v>8</v>
      </c>
      <c r="H412" s="232">
        <v>62</v>
      </c>
      <c r="I412" s="137" t="s">
        <v>1200</v>
      </c>
      <c r="J412" s="163">
        <v>2</v>
      </c>
      <c r="K412" s="136">
        <f t="shared" ref="K412:K425" si="17">J412*H412</f>
        <v>124</v>
      </c>
    </row>
    <row r="413" spans="1:11" x14ac:dyDescent="0.25">
      <c r="A413" s="131">
        <v>3115</v>
      </c>
      <c r="B413" s="131">
        <v>51</v>
      </c>
      <c r="C413" s="132" t="s">
        <v>2298</v>
      </c>
      <c r="D413" s="131">
        <v>1</v>
      </c>
      <c r="E413" s="133">
        <f>+E412+1</f>
        <v>47</v>
      </c>
      <c r="F413" s="162" t="s">
        <v>2313</v>
      </c>
      <c r="G413" s="141" t="s">
        <v>1579</v>
      </c>
      <c r="H413" s="232">
        <v>30</v>
      </c>
      <c r="I413" s="137" t="s">
        <v>1200</v>
      </c>
      <c r="J413" s="141">
        <v>2</v>
      </c>
      <c r="K413" s="136">
        <f t="shared" si="17"/>
        <v>60</v>
      </c>
    </row>
    <row r="414" spans="1:11" x14ac:dyDescent="0.25">
      <c r="A414" s="131">
        <v>752</v>
      </c>
      <c r="B414" s="131">
        <v>34</v>
      </c>
      <c r="C414" s="132" t="s">
        <v>1531</v>
      </c>
      <c r="D414" s="171">
        <v>3</v>
      </c>
      <c r="E414" s="133">
        <v>4</v>
      </c>
      <c r="F414" s="173" t="s">
        <v>1533</v>
      </c>
      <c r="G414" s="163" t="s">
        <v>8</v>
      </c>
      <c r="H414" s="239">
        <v>1700</v>
      </c>
      <c r="I414" s="137" t="s">
        <v>1200</v>
      </c>
      <c r="J414" s="163">
        <v>1</v>
      </c>
      <c r="K414" s="136">
        <f t="shared" si="17"/>
        <v>1700</v>
      </c>
    </row>
    <row r="415" spans="1:11" x14ac:dyDescent="0.25">
      <c r="A415" s="131">
        <v>284</v>
      </c>
      <c r="B415" s="131">
        <v>58</v>
      </c>
      <c r="C415" s="132" t="s">
        <v>1263</v>
      </c>
      <c r="D415" s="131">
        <v>2</v>
      </c>
      <c r="E415" s="133">
        <v>1</v>
      </c>
      <c r="F415" s="139" t="s">
        <v>1268</v>
      </c>
      <c r="G415" s="141" t="s">
        <v>1269</v>
      </c>
      <c r="H415" s="232">
        <v>8</v>
      </c>
      <c r="I415" s="137" t="s">
        <v>1190</v>
      </c>
      <c r="J415" s="141">
        <v>5000</v>
      </c>
      <c r="K415" s="136">
        <f t="shared" si="17"/>
        <v>40000</v>
      </c>
    </row>
    <row r="416" spans="1:11" x14ac:dyDescent="0.25">
      <c r="A416" s="131">
        <v>286</v>
      </c>
      <c r="B416" s="131">
        <v>58</v>
      </c>
      <c r="C416" s="132" t="s">
        <v>1263</v>
      </c>
      <c r="D416" s="131">
        <v>3</v>
      </c>
      <c r="E416" s="133">
        <v>2</v>
      </c>
      <c r="F416" s="139" t="s">
        <v>1271</v>
      </c>
      <c r="G416" s="141" t="s">
        <v>9</v>
      </c>
      <c r="H416" s="232">
        <v>4800</v>
      </c>
      <c r="I416" s="137" t="s">
        <v>1190</v>
      </c>
      <c r="J416" s="141">
        <v>12</v>
      </c>
      <c r="K416" s="136">
        <f t="shared" si="17"/>
        <v>57600</v>
      </c>
    </row>
    <row r="417" spans="1:11" x14ac:dyDescent="0.25">
      <c r="A417" s="131">
        <v>3970</v>
      </c>
      <c r="B417" s="131">
        <v>65</v>
      </c>
      <c r="C417" s="132" t="s">
        <v>2560</v>
      </c>
      <c r="D417" s="131">
        <v>5</v>
      </c>
      <c r="E417" s="133">
        <v>50</v>
      </c>
      <c r="F417" s="150" t="s">
        <v>2573</v>
      </c>
      <c r="G417" s="207" t="s">
        <v>8</v>
      </c>
      <c r="H417" s="244">
        <v>49.85</v>
      </c>
      <c r="I417" s="137" t="s">
        <v>1197</v>
      </c>
      <c r="J417" s="166">
        <v>5</v>
      </c>
      <c r="K417" s="136">
        <f t="shared" si="17"/>
        <v>249.25</v>
      </c>
    </row>
    <row r="418" spans="1:11" x14ac:dyDescent="0.25">
      <c r="A418" s="131">
        <v>523</v>
      </c>
      <c r="B418" s="131">
        <v>32</v>
      </c>
      <c r="C418" s="132" t="s">
        <v>1403</v>
      </c>
      <c r="D418" s="131">
        <v>6</v>
      </c>
      <c r="E418" s="133">
        <v>1</v>
      </c>
      <c r="F418" s="139" t="s">
        <v>1409</v>
      </c>
      <c r="G418" s="141" t="s">
        <v>1410</v>
      </c>
      <c r="H418" s="232">
        <v>25</v>
      </c>
      <c r="I418" s="156" t="s">
        <v>1190</v>
      </c>
      <c r="J418" s="141">
        <v>800</v>
      </c>
      <c r="K418" s="136">
        <f t="shared" si="17"/>
        <v>20000</v>
      </c>
    </row>
    <row r="419" spans="1:11" x14ac:dyDescent="0.25">
      <c r="A419" s="131">
        <v>209</v>
      </c>
      <c r="B419" s="131">
        <v>45</v>
      </c>
      <c r="C419" s="132" t="s">
        <v>1219</v>
      </c>
      <c r="D419" s="131">
        <v>7</v>
      </c>
      <c r="E419" s="133">
        <v>1</v>
      </c>
      <c r="F419" s="144" t="s">
        <v>1246</v>
      </c>
      <c r="G419" s="147" t="s">
        <v>9</v>
      </c>
      <c r="H419" s="241">
        <v>30</v>
      </c>
      <c r="I419" s="137" t="s">
        <v>1190</v>
      </c>
      <c r="J419" s="147">
        <v>24</v>
      </c>
      <c r="K419" s="136">
        <f t="shared" si="17"/>
        <v>720</v>
      </c>
    </row>
    <row r="420" spans="1:11" x14ac:dyDescent="0.25">
      <c r="A420" s="131">
        <v>4166</v>
      </c>
      <c r="B420" s="131">
        <v>50</v>
      </c>
      <c r="C420" s="132" t="s">
        <v>2594</v>
      </c>
      <c r="D420" s="131">
        <v>6</v>
      </c>
      <c r="E420" s="133">
        <v>25</v>
      </c>
      <c r="F420" s="139" t="s">
        <v>2619</v>
      </c>
      <c r="G420" s="141" t="s">
        <v>8</v>
      </c>
      <c r="H420" s="232">
        <v>20</v>
      </c>
      <c r="I420" s="137" t="s">
        <v>1190</v>
      </c>
      <c r="J420" s="141">
        <v>90</v>
      </c>
      <c r="K420" s="136">
        <f t="shared" si="17"/>
        <v>1800</v>
      </c>
    </row>
    <row r="421" spans="1:11" x14ac:dyDescent="0.25">
      <c r="A421" s="131">
        <v>1354</v>
      </c>
      <c r="B421" s="131">
        <v>47</v>
      </c>
      <c r="C421" s="132" t="s">
        <v>1686</v>
      </c>
      <c r="D421" s="171">
        <v>2</v>
      </c>
      <c r="E421" s="133">
        <v>3</v>
      </c>
      <c r="F421" s="139" t="s">
        <v>1691</v>
      </c>
      <c r="G421" s="141" t="s">
        <v>8</v>
      </c>
      <c r="H421" s="232">
        <v>5</v>
      </c>
      <c r="I421" s="137" t="s">
        <v>1197</v>
      </c>
      <c r="J421" s="141">
        <v>10</v>
      </c>
      <c r="K421" s="136">
        <f t="shared" si="17"/>
        <v>50</v>
      </c>
    </row>
    <row r="422" spans="1:11" x14ac:dyDescent="0.25">
      <c r="A422" s="131">
        <v>2650</v>
      </c>
      <c r="B422" s="131">
        <v>63</v>
      </c>
      <c r="C422" s="132" t="s">
        <v>2055</v>
      </c>
      <c r="D422" s="171">
        <v>4</v>
      </c>
      <c r="E422" s="133">
        <v>83</v>
      </c>
      <c r="F422" s="139" t="s">
        <v>2123</v>
      </c>
      <c r="G422" s="141" t="s">
        <v>8</v>
      </c>
      <c r="H422" s="232">
        <v>7</v>
      </c>
      <c r="I422" s="137" t="s">
        <v>1197</v>
      </c>
      <c r="J422" s="141">
        <v>1</v>
      </c>
      <c r="K422" s="136">
        <f t="shared" si="17"/>
        <v>7</v>
      </c>
    </row>
    <row r="423" spans="1:11" x14ac:dyDescent="0.25">
      <c r="A423" s="131">
        <v>2295</v>
      </c>
      <c r="B423" s="131">
        <v>60</v>
      </c>
      <c r="C423" s="132" t="s">
        <v>1862</v>
      </c>
      <c r="D423" s="171">
        <v>6</v>
      </c>
      <c r="E423" s="133">
        <v>38</v>
      </c>
      <c r="F423" s="139" t="s">
        <v>1913</v>
      </c>
      <c r="G423" s="163" t="s">
        <v>1778</v>
      </c>
      <c r="H423" s="232">
        <v>50</v>
      </c>
      <c r="I423" s="137" t="s">
        <v>1200</v>
      </c>
      <c r="J423" s="141">
        <v>2</v>
      </c>
      <c r="K423" s="136">
        <f t="shared" si="17"/>
        <v>100</v>
      </c>
    </row>
    <row r="424" spans="1:11" x14ac:dyDescent="0.25">
      <c r="A424" s="131">
        <v>4230</v>
      </c>
      <c r="B424" s="131">
        <v>56</v>
      </c>
      <c r="C424" s="132" t="s">
        <v>2638</v>
      </c>
      <c r="D424" s="131">
        <v>2</v>
      </c>
      <c r="E424" s="133">
        <v>14</v>
      </c>
      <c r="F424" s="134" t="s">
        <v>2643</v>
      </c>
      <c r="G424" s="141" t="s">
        <v>8</v>
      </c>
      <c r="H424" s="232">
        <v>35</v>
      </c>
      <c r="I424" s="137" t="s">
        <v>1197</v>
      </c>
      <c r="J424" s="141">
        <v>2</v>
      </c>
      <c r="K424" s="136">
        <f t="shared" si="17"/>
        <v>70</v>
      </c>
    </row>
    <row r="425" spans="1:11" x14ac:dyDescent="0.25">
      <c r="A425" s="131">
        <v>39</v>
      </c>
      <c r="B425" s="131">
        <v>36</v>
      </c>
      <c r="C425" s="132" t="s">
        <v>1183</v>
      </c>
      <c r="D425" s="131">
        <v>5</v>
      </c>
      <c r="E425" s="133">
        <v>14</v>
      </c>
      <c r="F425" s="148" t="s">
        <v>1210</v>
      </c>
      <c r="G425" s="141" t="s">
        <v>8</v>
      </c>
      <c r="H425" s="232">
        <v>49.85</v>
      </c>
      <c r="I425" s="137" t="s">
        <v>1197</v>
      </c>
      <c r="J425" s="141">
        <v>16</v>
      </c>
      <c r="K425" s="136">
        <f t="shared" si="17"/>
        <v>797.6</v>
      </c>
    </row>
    <row r="426" spans="1:11" x14ac:dyDescent="0.25">
      <c r="A426" s="131">
        <v>2302</v>
      </c>
      <c r="B426" s="131">
        <v>60</v>
      </c>
      <c r="C426" s="132" t="s">
        <v>1862</v>
      </c>
      <c r="D426" s="171">
        <v>6</v>
      </c>
      <c r="E426" s="133">
        <v>45</v>
      </c>
      <c r="F426" s="139" t="s">
        <v>1922</v>
      </c>
      <c r="G426" s="163" t="s">
        <v>1778</v>
      </c>
      <c r="H426" s="232">
        <v>28</v>
      </c>
      <c r="I426" s="137" t="s">
        <v>1923</v>
      </c>
      <c r="J426" s="141">
        <v>10</v>
      </c>
      <c r="K426" s="136">
        <f t="shared" ref="K426:K462" si="18">J426*H426</f>
        <v>280</v>
      </c>
    </row>
    <row r="427" spans="1:11" x14ac:dyDescent="0.25">
      <c r="A427" s="131">
        <v>2301</v>
      </c>
      <c r="B427" s="131">
        <v>60</v>
      </c>
      <c r="C427" s="132" t="s">
        <v>1862</v>
      </c>
      <c r="D427" s="171">
        <v>6</v>
      </c>
      <c r="E427" s="133">
        <v>44</v>
      </c>
      <c r="F427" s="139" t="s">
        <v>1921</v>
      </c>
      <c r="G427" s="163" t="s">
        <v>1778</v>
      </c>
      <c r="H427" s="232">
        <v>28</v>
      </c>
      <c r="I427" s="137" t="s">
        <v>1200</v>
      </c>
      <c r="J427" s="141">
        <v>10</v>
      </c>
      <c r="K427" s="136">
        <f t="shared" si="18"/>
        <v>280</v>
      </c>
    </row>
    <row r="428" spans="1:11" x14ac:dyDescent="0.25">
      <c r="A428" s="131">
        <v>391</v>
      </c>
      <c r="B428" s="131">
        <v>32</v>
      </c>
      <c r="C428" s="132" t="s">
        <v>1309</v>
      </c>
      <c r="D428" s="131">
        <v>11</v>
      </c>
      <c r="E428" s="133">
        <v>2</v>
      </c>
      <c r="F428" s="139" t="s">
        <v>1337</v>
      </c>
      <c r="G428" s="141" t="s">
        <v>8</v>
      </c>
      <c r="H428" s="232">
        <v>30</v>
      </c>
      <c r="I428" s="137" t="s">
        <v>1200</v>
      </c>
      <c r="J428" s="141">
        <v>350</v>
      </c>
      <c r="K428" s="136">
        <f t="shared" si="18"/>
        <v>10500</v>
      </c>
    </row>
    <row r="429" spans="1:11" ht="25.5" x14ac:dyDescent="0.25">
      <c r="A429" s="131">
        <v>2937</v>
      </c>
      <c r="B429" s="131">
        <v>1</v>
      </c>
      <c r="C429" s="132" t="s">
        <v>2242</v>
      </c>
      <c r="D429" s="171">
        <v>4</v>
      </c>
      <c r="E429" s="133">
        <v>2</v>
      </c>
      <c r="F429" s="139" t="s">
        <v>2246</v>
      </c>
      <c r="G429" s="141" t="s">
        <v>8</v>
      </c>
      <c r="H429" s="232">
        <v>3700</v>
      </c>
      <c r="I429" s="137" t="s">
        <v>1200</v>
      </c>
      <c r="J429" s="141">
        <v>6</v>
      </c>
      <c r="K429" s="172">
        <f t="shared" si="18"/>
        <v>22200</v>
      </c>
    </row>
    <row r="430" spans="1:11" x14ac:dyDescent="0.25">
      <c r="A430" s="131">
        <v>2977</v>
      </c>
      <c r="B430" s="131">
        <v>2</v>
      </c>
      <c r="C430" s="132" t="s">
        <v>2271</v>
      </c>
      <c r="D430" s="171">
        <v>13</v>
      </c>
      <c r="E430" s="133">
        <v>1</v>
      </c>
      <c r="F430" s="154" t="s">
        <v>2278</v>
      </c>
      <c r="G430" s="141" t="s">
        <v>22</v>
      </c>
      <c r="H430" s="232">
        <v>45</v>
      </c>
      <c r="I430" s="137" t="s">
        <v>1344</v>
      </c>
      <c r="J430" s="141">
        <v>400</v>
      </c>
      <c r="K430" s="172">
        <f t="shared" si="18"/>
        <v>18000</v>
      </c>
    </row>
    <row r="431" spans="1:11" x14ac:dyDescent="0.25">
      <c r="A431" s="131">
        <v>2978</v>
      </c>
      <c r="B431" s="131">
        <v>2</v>
      </c>
      <c r="C431" s="132" t="s">
        <v>2271</v>
      </c>
      <c r="D431" s="171">
        <v>13</v>
      </c>
      <c r="E431" s="133">
        <v>2</v>
      </c>
      <c r="F431" s="154" t="s">
        <v>2279</v>
      </c>
      <c r="G431" s="141" t="s">
        <v>22</v>
      </c>
      <c r="H431" s="232">
        <v>20</v>
      </c>
      <c r="I431" s="137" t="s">
        <v>1344</v>
      </c>
      <c r="J431" s="141">
        <v>400</v>
      </c>
      <c r="K431" s="172">
        <f t="shared" si="18"/>
        <v>8000</v>
      </c>
    </row>
    <row r="432" spans="1:11" x14ac:dyDescent="0.25">
      <c r="A432" s="131">
        <v>3388</v>
      </c>
      <c r="B432" s="131">
        <v>49</v>
      </c>
      <c r="C432" s="132" t="s">
        <v>2397</v>
      </c>
      <c r="D432" s="131">
        <v>6</v>
      </c>
      <c r="E432" s="133">
        <v>7</v>
      </c>
      <c r="F432" s="154" t="s">
        <v>2412</v>
      </c>
      <c r="G432" s="141" t="s">
        <v>22</v>
      </c>
      <c r="H432" s="232">
        <v>500</v>
      </c>
      <c r="I432" s="137" t="s">
        <v>1178</v>
      </c>
      <c r="J432" s="141">
        <v>1</v>
      </c>
      <c r="K432" s="136">
        <f t="shared" si="18"/>
        <v>500</v>
      </c>
    </row>
    <row r="433" spans="1:11" x14ac:dyDescent="0.25">
      <c r="A433" s="131">
        <v>1600</v>
      </c>
      <c r="B433" s="131">
        <v>57</v>
      </c>
      <c r="C433" s="132" t="s">
        <v>1751</v>
      </c>
      <c r="D433" s="171">
        <v>2</v>
      </c>
      <c r="E433" s="133">
        <v>14</v>
      </c>
      <c r="F433" s="139" t="s">
        <v>1602</v>
      </c>
      <c r="G433" s="141" t="s">
        <v>8</v>
      </c>
      <c r="H433" s="232">
        <v>6000</v>
      </c>
      <c r="I433" s="137" t="s">
        <v>1186</v>
      </c>
      <c r="J433" s="141">
        <v>3</v>
      </c>
      <c r="K433" s="136">
        <f t="shared" si="18"/>
        <v>18000</v>
      </c>
    </row>
    <row r="434" spans="1:11" x14ac:dyDescent="0.25">
      <c r="A434" s="131">
        <v>16</v>
      </c>
      <c r="B434" s="131">
        <v>36</v>
      </c>
      <c r="C434" s="132" t="s">
        <v>1183</v>
      </c>
      <c r="D434" s="131">
        <v>2</v>
      </c>
      <c r="E434" s="133">
        <v>3</v>
      </c>
      <c r="F434" s="144" t="s">
        <v>1198</v>
      </c>
      <c r="G434" s="141" t="s">
        <v>8</v>
      </c>
      <c r="H434" s="232">
        <v>3500</v>
      </c>
      <c r="I434" s="137" t="s">
        <v>1186</v>
      </c>
      <c r="J434" s="141">
        <v>1</v>
      </c>
      <c r="K434" s="136">
        <f t="shared" si="18"/>
        <v>3500</v>
      </c>
    </row>
    <row r="435" spans="1:11" x14ac:dyDescent="0.25">
      <c r="A435" s="131">
        <v>2853</v>
      </c>
      <c r="B435" s="131">
        <v>67</v>
      </c>
      <c r="C435" s="132" t="s">
        <v>2195</v>
      </c>
      <c r="D435" s="171">
        <v>3</v>
      </c>
      <c r="E435" s="133">
        <v>23</v>
      </c>
      <c r="F435" s="139" t="s">
        <v>1198</v>
      </c>
      <c r="G435" s="141" t="s">
        <v>1223</v>
      </c>
      <c r="H435" s="232">
        <v>3000</v>
      </c>
      <c r="I435" s="137" t="s">
        <v>1186</v>
      </c>
      <c r="J435" s="141">
        <v>3</v>
      </c>
      <c r="K435" s="172">
        <f t="shared" si="18"/>
        <v>9000</v>
      </c>
    </row>
    <row r="436" spans="1:11" ht="63.75" x14ac:dyDescent="0.25">
      <c r="A436" s="131">
        <v>1796</v>
      </c>
      <c r="B436" s="131">
        <v>64</v>
      </c>
      <c r="C436" s="132" t="s">
        <v>1764</v>
      </c>
      <c r="D436" s="171">
        <v>1</v>
      </c>
      <c r="E436" s="133">
        <v>22</v>
      </c>
      <c r="F436" s="139" t="s">
        <v>1767</v>
      </c>
      <c r="G436" s="141" t="s">
        <v>1185</v>
      </c>
      <c r="H436" s="232">
        <v>3353.16</v>
      </c>
      <c r="I436" s="137" t="s">
        <v>1186</v>
      </c>
      <c r="J436" s="141">
        <v>3</v>
      </c>
      <c r="K436" s="172">
        <f t="shared" si="18"/>
        <v>10059.48</v>
      </c>
    </row>
    <row r="437" spans="1:11" x14ac:dyDescent="0.25">
      <c r="A437" s="131">
        <v>3699</v>
      </c>
      <c r="B437" s="131">
        <v>49</v>
      </c>
      <c r="C437" s="132" t="s">
        <v>2478</v>
      </c>
      <c r="D437" s="131">
        <v>5</v>
      </c>
      <c r="E437" s="133">
        <v>5</v>
      </c>
      <c r="F437" s="154" t="s">
        <v>2494</v>
      </c>
      <c r="G437" s="141" t="s">
        <v>9</v>
      </c>
      <c r="H437" s="232">
        <v>500</v>
      </c>
      <c r="I437" s="137" t="s">
        <v>1178</v>
      </c>
      <c r="J437" s="141">
        <v>1</v>
      </c>
      <c r="K437" s="136">
        <f t="shared" si="18"/>
        <v>500</v>
      </c>
    </row>
    <row r="438" spans="1:11" ht="25.5" x14ac:dyDescent="0.25">
      <c r="A438" s="131">
        <v>302</v>
      </c>
      <c r="B438" s="131">
        <v>58</v>
      </c>
      <c r="C438" s="132" t="s">
        <v>1263</v>
      </c>
      <c r="D438" s="131">
        <v>6</v>
      </c>
      <c r="E438" s="135">
        <v>1</v>
      </c>
      <c r="F438" s="150" t="s">
        <v>1285</v>
      </c>
      <c r="G438" s="135" t="s">
        <v>8</v>
      </c>
      <c r="H438" s="260">
        <v>1500</v>
      </c>
      <c r="I438" s="137" t="s">
        <v>1178</v>
      </c>
      <c r="J438" s="141">
        <v>1</v>
      </c>
      <c r="K438" s="136">
        <f t="shared" si="18"/>
        <v>1500</v>
      </c>
    </row>
    <row r="439" spans="1:11" x14ac:dyDescent="0.25">
      <c r="A439" s="131">
        <v>4429</v>
      </c>
      <c r="B439" s="131">
        <v>56</v>
      </c>
      <c r="C439" s="132" t="s">
        <v>2685</v>
      </c>
      <c r="D439" s="131">
        <v>9</v>
      </c>
      <c r="E439" s="133">
        <v>3</v>
      </c>
      <c r="F439" s="139" t="s">
        <v>2171</v>
      </c>
      <c r="G439" s="141" t="s">
        <v>9</v>
      </c>
      <c r="H439" s="232">
        <v>400</v>
      </c>
      <c r="I439" s="137" t="s">
        <v>1178</v>
      </c>
      <c r="J439" s="141">
        <v>1</v>
      </c>
      <c r="K439" s="136">
        <f t="shared" si="18"/>
        <v>400</v>
      </c>
    </row>
    <row r="440" spans="1:11" x14ac:dyDescent="0.25">
      <c r="A440" s="131">
        <v>3674</v>
      </c>
      <c r="B440" s="131">
        <v>49</v>
      </c>
      <c r="C440" s="132" t="s">
        <v>2478</v>
      </c>
      <c r="D440" s="131">
        <v>2</v>
      </c>
      <c r="E440" s="133">
        <v>4</v>
      </c>
      <c r="F440" s="139" t="s">
        <v>2483</v>
      </c>
      <c r="G440" s="141" t="s">
        <v>22</v>
      </c>
      <c r="H440" s="232">
        <v>800</v>
      </c>
      <c r="I440" s="137" t="s">
        <v>1178</v>
      </c>
      <c r="J440" s="141">
        <v>1</v>
      </c>
      <c r="K440" s="172">
        <f t="shared" si="18"/>
        <v>800</v>
      </c>
    </row>
    <row r="441" spans="1:11" x14ac:dyDescent="0.25">
      <c r="A441" s="131">
        <v>3700</v>
      </c>
      <c r="B441" s="131">
        <v>49</v>
      </c>
      <c r="C441" s="132" t="s">
        <v>2478</v>
      </c>
      <c r="D441" s="131">
        <v>6</v>
      </c>
      <c r="E441" s="133">
        <v>1</v>
      </c>
      <c r="F441" s="154" t="s">
        <v>2495</v>
      </c>
      <c r="G441" s="141" t="s">
        <v>2496</v>
      </c>
      <c r="H441" s="232">
        <v>800</v>
      </c>
      <c r="I441" s="137" t="s">
        <v>1178</v>
      </c>
      <c r="J441" s="141">
        <v>1</v>
      </c>
      <c r="K441" s="136">
        <f t="shared" si="18"/>
        <v>800</v>
      </c>
    </row>
    <row r="442" spans="1:11" x14ac:dyDescent="0.25">
      <c r="A442" s="131">
        <v>3282</v>
      </c>
      <c r="B442" s="131">
        <v>49</v>
      </c>
      <c r="C442" s="132" t="s">
        <v>2350</v>
      </c>
      <c r="D442" s="171">
        <v>3</v>
      </c>
      <c r="E442" s="133">
        <v>16</v>
      </c>
      <c r="F442" s="139" t="s">
        <v>2382</v>
      </c>
      <c r="G442" s="141" t="s">
        <v>13</v>
      </c>
      <c r="H442" s="232">
        <v>1600</v>
      </c>
      <c r="I442" s="137" t="s">
        <v>1178</v>
      </c>
      <c r="J442" s="141">
        <v>1</v>
      </c>
      <c r="K442" s="136">
        <f t="shared" si="18"/>
        <v>1600</v>
      </c>
    </row>
    <row r="443" spans="1:11" x14ac:dyDescent="0.25">
      <c r="A443" s="131">
        <v>3781</v>
      </c>
      <c r="B443" s="131">
        <v>53</v>
      </c>
      <c r="C443" s="132" t="s">
        <v>2500</v>
      </c>
      <c r="D443" s="131">
        <v>3</v>
      </c>
      <c r="E443" s="133">
        <v>10</v>
      </c>
      <c r="F443" s="139" t="s">
        <v>2502</v>
      </c>
      <c r="G443" s="141" t="s">
        <v>9</v>
      </c>
      <c r="H443" s="232">
        <v>500</v>
      </c>
      <c r="I443" s="137" t="s">
        <v>1178</v>
      </c>
      <c r="J443" s="141">
        <v>1</v>
      </c>
      <c r="K443" s="136">
        <f t="shared" si="18"/>
        <v>500</v>
      </c>
    </row>
    <row r="444" spans="1:11" x14ac:dyDescent="0.25">
      <c r="A444" s="131">
        <v>1285</v>
      </c>
      <c r="B444" s="131">
        <v>47</v>
      </c>
      <c r="C444" s="132" t="s">
        <v>1624</v>
      </c>
      <c r="D444" s="131">
        <v>10</v>
      </c>
      <c r="E444" s="133">
        <v>2</v>
      </c>
      <c r="F444" s="139" t="s">
        <v>1655</v>
      </c>
      <c r="G444" s="141" t="s">
        <v>1185</v>
      </c>
      <c r="H444" s="232">
        <v>250</v>
      </c>
      <c r="I444" s="137" t="s">
        <v>1200</v>
      </c>
      <c r="J444" s="141">
        <v>1</v>
      </c>
      <c r="K444" s="136">
        <f t="shared" si="18"/>
        <v>250</v>
      </c>
    </row>
    <row r="445" spans="1:11" x14ac:dyDescent="0.25">
      <c r="A445" s="131">
        <v>1395</v>
      </c>
      <c r="B445" s="131">
        <v>57</v>
      </c>
      <c r="C445" s="132" t="s">
        <v>1707</v>
      </c>
      <c r="D445" s="171">
        <v>3</v>
      </c>
      <c r="E445" s="133">
        <v>8</v>
      </c>
      <c r="F445" s="139" t="s">
        <v>1715</v>
      </c>
      <c r="G445" s="141" t="s">
        <v>8</v>
      </c>
      <c r="H445" s="232">
        <v>800</v>
      </c>
      <c r="I445" s="137" t="s">
        <v>1178</v>
      </c>
      <c r="J445" s="141">
        <v>1</v>
      </c>
      <c r="K445" s="136">
        <f t="shared" si="18"/>
        <v>800</v>
      </c>
    </row>
    <row r="446" spans="1:11" x14ac:dyDescent="0.25">
      <c r="A446" s="131">
        <v>1271</v>
      </c>
      <c r="B446" s="131">
        <v>47</v>
      </c>
      <c r="C446" s="132" t="s">
        <v>1624</v>
      </c>
      <c r="D446" s="131">
        <v>5</v>
      </c>
      <c r="E446" s="133">
        <v>1</v>
      </c>
      <c r="F446" s="139" t="s">
        <v>1643</v>
      </c>
      <c r="G446" s="141" t="s">
        <v>1185</v>
      </c>
      <c r="H446" s="232">
        <v>1600</v>
      </c>
      <c r="I446" s="137" t="s">
        <v>1186</v>
      </c>
      <c r="J446" s="141">
        <v>1</v>
      </c>
      <c r="K446" s="136">
        <f t="shared" si="18"/>
        <v>1600</v>
      </c>
    </row>
    <row r="447" spans="1:11" x14ac:dyDescent="0.25">
      <c r="A447" s="131">
        <v>197</v>
      </c>
      <c r="B447" s="131">
        <v>45</v>
      </c>
      <c r="C447" s="132" t="s">
        <v>1219</v>
      </c>
      <c r="D447" s="131">
        <v>4</v>
      </c>
      <c r="E447" s="133">
        <v>2</v>
      </c>
      <c r="F447" s="144" t="s">
        <v>1237</v>
      </c>
      <c r="G447" s="147" t="s">
        <v>9</v>
      </c>
      <c r="H447" s="241">
        <v>1000</v>
      </c>
      <c r="I447" s="137" t="s">
        <v>1178</v>
      </c>
      <c r="J447" s="147">
        <v>1</v>
      </c>
      <c r="K447" s="136">
        <f t="shared" si="18"/>
        <v>1000</v>
      </c>
    </row>
    <row r="448" spans="1:11" x14ac:dyDescent="0.25">
      <c r="A448" s="131">
        <v>2320</v>
      </c>
      <c r="B448" s="131">
        <v>60</v>
      </c>
      <c r="C448" s="132" t="s">
        <v>1862</v>
      </c>
      <c r="D448" s="171">
        <v>6</v>
      </c>
      <c r="E448" s="133">
        <v>63</v>
      </c>
      <c r="F448" s="139" t="s">
        <v>1936</v>
      </c>
      <c r="G448" s="163" t="s">
        <v>1778</v>
      </c>
      <c r="H448" s="232">
        <v>95</v>
      </c>
      <c r="I448" s="137" t="s">
        <v>1200</v>
      </c>
      <c r="J448" s="141">
        <v>2</v>
      </c>
      <c r="K448" s="136">
        <f t="shared" si="18"/>
        <v>190</v>
      </c>
    </row>
    <row r="449" spans="1:11" x14ac:dyDescent="0.25">
      <c r="A449" s="131">
        <v>4271</v>
      </c>
      <c r="B449" s="131">
        <v>56</v>
      </c>
      <c r="C449" s="132" t="s">
        <v>2648</v>
      </c>
      <c r="D449" s="131">
        <v>10</v>
      </c>
      <c r="E449" s="133">
        <v>3</v>
      </c>
      <c r="F449" s="139" t="s">
        <v>2657</v>
      </c>
      <c r="G449" s="141" t="s">
        <v>8</v>
      </c>
      <c r="H449" s="232">
        <v>250</v>
      </c>
      <c r="I449" s="137" t="s">
        <v>1200</v>
      </c>
      <c r="J449" s="141">
        <v>2</v>
      </c>
      <c r="K449" s="136">
        <f t="shared" si="18"/>
        <v>500</v>
      </c>
    </row>
    <row r="450" spans="1:11" x14ac:dyDescent="0.25">
      <c r="A450" s="131">
        <v>2013</v>
      </c>
      <c r="B450" s="131">
        <v>64</v>
      </c>
      <c r="C450" s="132" t="s">
        <v>1789</v>
      </c>
      <c r="D450" s="171">
        <v>1</v>
      </c>
      <c r="E450" s="133">
        <v>38</v>
      </c>
      <c r="F450" s="144" t="s">
        <v>1803</v>
      </c>
      <c r="G450" s="147" t="s">
        <v>8</v>
      </c>
      <c r="H450" s="240">
        <v>25</v>
      </c>
      <c r="I450" s="137" t="s">
        <v>1197</v>
      </c>
      <c r="J450" s="147">
        <v>3</v>
      </c>
      <c r="K450" s="136">
        <f t="shared" si="18"/>
        <v>75</v>
      </c>
    </row>
    <row r="451" spans="1:11" x14ac:dyDescent="0.25">
      <c r="A451" s="131">
        <v>3678</v>
      </c>
      <c r="B451" s="131">
        <v>49</v>
      </c>
      <c r="C451" s="132" t="s">
        <v>2478</v>
      </c>
      <c r="D451" s="131">
        <v>2</v>
      </c>
      <c r="E451" s="133">
        <v>8</v>
      </c>
      <c r="F451" s="139" t="s">
        <v>2486</v>
      </c>
      <c r="G451" s="141" t="s">
        <v>22</v>
      </c>
      <c r="H451" s="232">
        <v>700</v>
      </c>
      <c r="I451" s="137" t="s">
        <v>1178</v>
      </c>
      <c r="J451" s="141">
        <v>1</v>
      </c>
      <c r="K451" s="136">
        <f t="shared" si="18"/>
        <v>700</v>
      </c>
    </row>
    <row r="452" spans="1:11" x14ac:dyDescent="0.25">
      <c r="A452" s="131">
        <v>2266</v>
      </c>
      <c r="B452" s="131">
        <v>60</v>
      </c>
      <c r="C452" s="132" t="s">
        <v>1862</v>
      </c>
      <c r="D452" s="171">
        <v>6</v>
      </c>
      <c r="E452" s="133">
        <v>9</v>
      </c>
      <c r="F452" s="139" t="s">
        <v>1881</v>
      </c>
      <c r="G452" s="163" t="s">
        <v>1778</v>
      </c>
      <c r="H452" s="232">
        <v>25</v>
      </c>
      <c r="I452" s="137" t="s">
        <v>1200</v>
      </c>
      <c r="J452" s="141">
        <v>50</v>
      </c>
      <c r="K452" s="172">
        <f t="shared" si="18"/>
        <v>1250</v>
      </c>
    </row>
    <row r="453" spans="1:11" x14ac:dyDescent="0.25">
      <c r="A453" s="131">
        <v>2189</v>
      </c>
      <c r="B453" s="131">
        <v>3</v>
      </c>
      <c r="C453" s="132" t="s">
        <v>1829</v>
      </c>
      <c r="D453" s="171">
        <v>7</v>
      </c>
      <c r="E453" s="133">
        <v>1</v>
      </c>
      <c r="F453" s="139" t="s">
        <v>1839</v>
      </c>
      <c r="G453" s="163" t="s">
        <v>8</v>
      </c>
      <c r="H453" s="232">
        <v>44</v>
      </c>
      <c r="I453" s="137" t="s">
        <v>1200</v>
      </c>
      <c r="J453" s="141">
        <v>1200</v>
      </c>
      <c r="K453" s="172">
        <f t="shared" si="18"/>
        <v>52800</v>
      </c>
    </row>
    <row r="454" spans="1:11" x14ac:dyDescent="0.25">
      <c r="A454" s="131">
        <v>4312</v>
      </c>
      <c r="B454" s="131">
        <v>56</v>
      </c>
      <c r="C454" s="132" t="s">
        <v>2648</v>
      </c>
      <c r="D454" s="131">
        <v>11</v>
      </c>
      <c r="E454" s="133">
        <v>41</v>
      </c>
      <c r="F454" s="139" t="s">
        <v>2668</v>
      </c>
      <c r="G454" s="175" t="s">
        <v>1223</v>
      </c>
      <c r="H454" s="232">
        <v>10</v>
      </c>
      <c r="I454" s="137" t="s">
        <v>1200</v>
      </c>
      <c r="J454" s="141">
        <v>3</v>
      </c>
      <c r="K454" s="136">
        <f t="shared" si="18"/>
        <v>30</v>
      </c>
    </row>
    <row r="455" spans="1:11" x14ac:dyDescent="0.25">
      <c r="A455" s="131">
        <v>4491</v>
      </c>
      <c r="B455" s="131">
        <v>56</v>
      </c>
      <c r="C455" s="132" t="s">
        <v>2685</v>
      </c>
      <c r="D455" s="131">
        <v>13</v>
      </c>
      <c r="E455" s="179">
        <v>54</v>
      </c>
      <c r="F455" s="154" t="s">
        <v>2709</v>
      </c>
      <c r="G455" s="141" t="s">
        <v>8</v>
      </c>
      <c r="H455" s="232">
        <v>6</v>
      </c>
      <c r="I455" s="137" t="s">
        <v>1200</v>
      </c>
      <c r="J455" s="141">
        <v>2</v>
      </c>
      <c r="K455" s="136">
        <f t="shared" si="18"/>
        <v>12</v>
      </c>
    </row>
    <row r="456" spans="1:11" x14ac:dyDescent="0.25">
      <c r="A456" s="131">
        <v>2587</v>
      </c>
      <c r="B456" s="131">
        <v>63</v>
      </c>
      <c r="C456" s="132" t="s">
        <v>2055</v>
      </c>
      <c r="D456" s="171">
        <v>4</v>
      </c>
      <c r="E456" s="133">
        <v>11</v>
      </c>
      <c r="F456" s="139" t="s">
        <v>2070</v>
      </c>
      <c r="G456" s="141" t="s">
        <v>8</v>
      </c>
      <c r="H456" s="232">
        <v>3</v>
      </c>
      <c r="I456" s="137" t="s">
        <v>1200</v>
      </c>
      <c r="J456" s="141">
        <v>80</v>
      </c>
      <c r="K456" s="136">
        <f t="shared" si="18"/>
        <v>240</v>
      </c>
    </row>
    <row r="457" spans="1:11" x14ac:dyDescent="0.25">
      <c r="A457" s="131">
        <v>2508</v>
      </c>
      <c r="B457" s="131">
        <v>5</v>
      </c>
      <c r="C457" s="132" t="s">
        <v>1997</v>
      </c>
      <c r="D457" s="171">
        <v>6</v>
      </c>
      <c r="E457" s="196">
        <v>22</v>
      </c>
      <c r="F457" s="201" t="s">
        <v>2041</v>
      </c>
      <c r="G457" s="198" t="s">
        <v>22</v>
      </c>
      <c r="H457" s="242">
        <v>15</v>
      </c>
      <c r="I457" s="137" t="s">
        <v>1200</v>
      </c>
      <c r="J457" s="198">
        <v>20</v>
      </c>
      <c r="K457" s="136">
        <f t="shared" si="18"/>
        <v>300</v>
      </c>
    </row>
    <row r="458" spans="1:11" x14ac:dyDescent="0.25">
      <c r="A458" s="131">
        <v>4270</v>
      </c>
      <c r="B458" s="131">
        <v>56</v>
      </c>
      <c r="C458" s="132" t="s">
        <v>2648</v>
      </c>
      <c r="D458" s="131">
        <v>10</v>
      </c>
      <c r="E458" s="133">
        <v>2</v>
      </c>
      <c r="F458" s="139" t="s">
        <v>2656</v>
      </c>
      <c r="G458" s="141" t="s">
        <v>8</v>
      </c>
      <c r="H458" s="232">
        <v>750</v>
      </c>
      <c r="I458" s="137" t="s">
        <v>1196</v>
      </c>
      <c r="J458" s="141">
        <v>2</v>
      </c>
      <c r="K458" s="136">
        <f t="shared" si="18"/>
        <v>1500</v>
      </c>
    </row>
    <row r="459" spans="1:11" ht="25.5" x14ac:dyDescent="0.25">
      <c r="A459" s="131">
        <v>1806</v>
      </c>
      <c r="B459" s="131">
        <v>64</v>
      </c>
      <c r="C459" s="132" t="s">
        <v>1764</v>
      </c>
      <c r="D459" s="171">
        <v>2</v>
      </c>
      <c r="E459" s="133">
        <v>10</v>
      </c>
      <c r="F459" s="139" t="s">
        <v>1768</v>
      </c>
      <c r="G459" s="141" t="s">
        <v>8</v>
      </c>
      <c r="H459" s="232">
        <v>463.83300000000003</v>
      </c>
      <c r="I459" s="137" t="s">
        <v>1196</v>
      </c>
      <c r="J459" s="141">
        <v>3</v>
      </c>
      <c r="K459" s="172">
        <f t="shared" si="18"/>
        <v>1391.499</v>
      </c>
    </row>
    <row r="460" spans="1:11" ht="25.5" x14ac:dyDescent="0.25">
      <c r="A460" s="131">
        <v>1816</v>
      </c>
      <c r="B460" s="131">
        <v>64</v>
      </c>
      <c r="C460" s="132" t="s">
        <v>1764</v>
      </c>
      <c r="D460" s="171">
        <v>3</v>
      </c>
      <c r="E460" s="133">
        <v>10</v>
      </c>
      <c r="F460" s="139" t="s">
        <v>1768</v>
      </c>
      <c r="G460" s="141" t="s">
        <v>8</v>
      </c>
      <c r="H460" s="232">
        <v>450</v>
      </c>
      <c r="I460" s="137" t="s">
        <v>1196</v>
      </c>
      <c r="J460" s="141">
        <v>3</v>
      </c>
      <c r="K460" s="172">
        <f t="shared" si="18"/>
        <v>1350</v>
      </c>
    </row>
    <row r="461" spans="1:11" x14ac:dyDescent="0.25">
      <c r="A461" s="131">
        <v>1137</v>
      </c>
      <c r="B461" s="131">
        <v>44</v>
      </c>
      <c r="C461" s="132" t="s">
        <v>1594</v>
      </c>
      <c r="D461" s="171">
        <v>2</v>
      </c>
      <c r="E461" s="133">
        <v>17</v>
      </c>
      <c r="F461" s="139" t="s">
        <v>1599</v>
      </c>
      <c r="G461" s="141" t="s">
        <v>8</v>
      </c>
      <c r="H461" s="232">
        <v>500</v>
      </c>
      <c r="I461" s="137" t="s">
        <v>1196</v>
      </c>
      <c r="J461" s="141">
        <v>4</v>
      </c>
      <c r="K461" s="136">
        <f t="shared" si="18"/>
        <v>2000</v>
      </c>
    </row>
    <row r="462" spans="1:11" x14ac:dyDescent="0.25">
      <c r="A462" s="131">
        <v>1603</v>
      </c>
      <c r="B462" s="131">
        <v>57</v>
      </c>
      <c r="C462" s="132" t="s">
        <v>1751</v>
      </c>
      <c r="D462" s="171">
        <v>2</v>
      </c>
      <c r="E462" s="133">
        <v>17</v>
      </c>
      <c r="F462" s="139" t="s">
        <v>1599</v>
      </c>
      <c r="G462" s="141" t="s">
        <v>8</v>
      </c>
      <c r="H462" s="232">
        <v>500</v>
      </c>
      <c r="I462" s="137" t="s">
        <v>1196</v>
      </c>
      <c r="J462" s="141">
        <v>2</v>
      </c>
      <c r="K462" s="136">
        <f t="shared" si="18"/>
        <v>1000</v>
      </c>
    </row>
    <row r="463" spans="1:11" x14ac:dyDescent="0.25">
      <c r="A463" s="131">
        <v>2286</v>
      </c>
      <c r="B463" s="131">
        <v>60</v>
      </c>
      <c r="C463" s="132" t="s">
        <v>1862</v>
      </c>
      <c r="D463" s="171">
        <v>6</v>
      </c>
      <c r="E463" s="133">
        <v>29</v>
      </c>
      <c r="F463" s="139" t="s">
        <v>1903</v>
      </c>
      <c r="G463" s="163" t="s">
        <v>1778</v>
      </c>
      <c r="H463" s="232">
        <v>40</v>
      </c>
      <c r="I463" s="137" t="s">
        <v>1200</v>
      </c>
      <c r="J463" s="141">
        <v>4</v>
      </c>
      <c r="K463" s="136">
        <f t="shared" ref="K463:K522" si="19">J463*H463</f>
        <v>160</v>
      </c>
    </row>
    <row r="464" spans="1:11" x14ac:dyDescent="0.25">
      <c r="A464" s="131">
        <v>2285</v>
      </c>
      <c r="B464" s="131">
        <v>60</v>
      </c>
      <c r="C464" s="132" t="s">
        <v>1862</v>
      </c>
      <c r="D464" s="171">
        <v>6</v>
      </c>
      <c r="E464" s="133">
        <v>28</v>
      </c>
      <c r="F464" s="139" t="s">
        <v>1902</v>
      </c>
      <c r="G464" s="163" t="s">
        <v>1778</v>
      </c>
      <c r="H464" s="232">
        <v>40</v>
      </c>
      <c r="I464" s="137" t="s">
        <v>1200</v>
      </c>
      <c r="J464" s="141">
        <v>4</v>
      </c>
      <c r="K464" s="172">
        <f t="shared" si="19"/>
        <v>160</v>
      </c>
    </row>
    <row r="465" spans="1:11" x14ac:dyDescent="0.25">
      <c r="A465" s="131">
        <v>2659</v>
      </c>
      <c r="B465" s="131">
        <v>63</v>
      </c>
      <c r="C465" s="132" t="s">
        <v>2055</v>
      </c>
      <c r="D465" s="171">
        <v>4</v>
      </c>
      <c r="E465" s="133">
        <v>93</v>
      </c>
      <c r="F465" s="139" t="s">
        <v>2125</v>
      </c>
      <c r="G465" s="141" t="s">
        <v>1414</v>
      </c>
      <c r="H465" s="232">
        <v>18</v>
      </c>
      <c r="I465" s="137" t="s">
        <v>1197</v>
      </c>
      <c r="J465" s="141">
        <v>3</v>
      </c>
      <c r="K465" s="136">
        <f t="shared" si="19"/>
        <v>54</v>
      </c>
    </row>
    <row r="466" spans="1:11" x14ac:dyDescent="0.25">
      <c r="A466" s="131">
        <v>2627</v>
      </c>
      <c r="B466" s="131">
        <v>63</v>
      </c>
      <c r="C466" s="132" t="s">
        <v>2055</v>
      </c>
      <c r="D466" s="171">
        <v>4</v>
      </c>
      <c r="E466" s="133">
        <v>54</v>
      </c>
      <c r="F466" s="150" t="s">
        <v>2110</v>
      </c>
      <c r="G466" s="141" t="s">
        <v>1414</v>
      </c>
      <c r="H466" s="232">
        <v>18</v>
      </c>
      <c r="I466" s="137" t="s">
        <v>1200</v>
      </c>
      <c r="J466" s="141">
        <v>3</v>
      </c>
      <c r="K466" s="136">
        <f t="shared" si="19"/>
        <v>54</v>
      </c>
    </row>
    <row r="467" spans="1:11" x14ac:dyDescent="0.25">
      <c r="A467" s="131">
        <v>3456</v>
      </c>
      <c r="B467" s="131">
        <v>48</v>
      </c>
      <c r="C467" s="132" t="s">
        <v>2417</v>
      </c>
      <c r="D467" s="131">
        <v>1</v>
      </c>
      <c r="E467" s="133">
        <v>17</v>
      </c>
      <c r="F467" s="139" t="s">
        <v>2428</v>
      </c>
      <c r="G467" s="141" t="s">
        <v>22</v>
      </c>
      <c r="H467" s="232">
        <v>10</v>
      </c>
      <c r="I467" s="137" t="s">
        <v>2111</v>
      </c>
      <c r="J467" s="141">
        <v>20</v>
      </c>
      <c r="K467" s="136">
        <f t="shared" si="19"/>
        <v>200</v>
      </c>
    </row>
    <row r="468" spans="1:11" x14ac:dyDescent="0.25">
      <c r="A468" s="131">
        <v>2343</v>
      </c>
      <c r="B468" s="131">
        <v>60</v>
      </c>
      <c r="C468" s="132" t="s">
        <v>1862</v>
      </c>
      <c r="D468" s="171">
        <v>6</v>
      </c>
      <c r="E468" s="133">
        <v>86</v>
      </c>
      <c r="F468" s="139" t="s">
        <v>1955</v>
      </c>
      <c r="G468" s="163" t="s">
        <v>1940</v>
      </c>
      <c r="H468" s="232">
        <v>25</v>
      </c>
      <c r="I468" s="137" t="s">
        <v>1200</v>
      </c>
      <c r="J468" s="141">
        <v>5</v>
      </c>
      <c r="K468" s="136">
        <f t="shared" si="19"/>
        <v>125</v>
      </c>
    </row>
    <row r="469" spans="1:11" x14ac:dyDescent="0.25">
      <c r="A469" s="131">
        <v>2594</v>
      </c>
      <c r="B469" s="131">
        <v>63</v>
      </c>
      <c r="C469" s="132" t="s">
        <v>2055</v>
      </c>
      <c r="D469" s="171">
        <v>4</v>
      </c>
      <c r="E469" s="133">
        <v>19</v>
      </c>
      <c r="F469" s="139" t="s">
        <v>2075</v>
      </c>
      <c r="G469" s="141" t="s">
        <v>1209</v>
      </c>
      <c r="H469" s="232">
        <v>21</v>
      </c>
      <c r="I469" s="137" t="s">
        <v>1851</v>
      </c>
      <c r="J469" s="141">
        <v>5</v>
      </c>
      <c r="K469" s="136">
        <f t="shared" si="19"/>
        <v>105</v>
      </c>
    </row>
    <row r="470" spans="1:11" ht="30" x14ac:dyDescent="0.25">
      <c r="A470" s="131">
        <v>4354</v>
      </c>
      <c r="B470" s="131">
        <v>56</v>
      </c>
      <c r="C470" s="132" t="s">
        <v>2672</v>
      </c>
      <c r="D470" s="131">
        <v>3</v>
      </c>
      <c r="E470" s="211">
        <v>1</v>
      </c>
      <c r="F470" s="214" t="s">
        <v>2677</v>
      </c>
      <c r="G470" s="215" t="s">
        <v>2678</v>
      </c>
      <c r="H470" s="258">
        <v>1.3</v>
      </c>
      <c r="I470" s="137" t="s">
        <v>1197</v>
      </c>
      <c r="J470" s="213">
        <v>2800</v>
      </c>
      <c r="K470" s="136">
        <f t="shared" si="19"/>
        <v>3640</v>
      </c>
    </row>
    <row r="471" spans="1:11" x14ac:dyDescent="0.25">
      <c r="A471" s="131">
        <v>399</v>
      </c>
      <c r="B471" s="131">
        <v>32</v>
      </c>
      <c r="C471" s="132" t="s">
        <v>1309</v>
      </c>
      <c r="D471" s="131">
        <v>13</v>
      </c>
      <c r="E471" s="133">
        <v>1</v>
      </c>
      <c r="F471" s="139" t="s">
        <v>1342</v>
      </c>
      <c r="G471" s="141" t="s">
        <v>8</v>
      </c>
      <c r="H471" s="237">
        <v>674</v>
      </c>
      <c r="I471" s="137" t="s">
        <v>1200</v>
      </c>
      <c r="J471" s="141">
        <v>1</v>
      </c>
      <c r="K471" s="136">
        <f t="shared" si="19"/>
        <v>674</v>
      </c>
    </row>
    <row r="472" spans="1:11" x14ac:dyDescent="0.25">
      <c r="A472" s="131">
        <v>2031</v>
      </c>
      <c r="B472" s="131">
        <v>64</v>
      </c>
      <c r="C472" s="132" t="s">
        <v>1789</v>
      </c>
      <c r="D472" s="171">
        <v>1</v>
      </c>
      <c r="E472" s="133">
        <v>56</v>
      </c>
      <c r="F472" s="145" t="s">
        <v>1808</v>
      </c>
      <c r="G472" s="147" t="s">
        <v>8</v>
      </c>
      <c r="H472" s="240">
        <v>500</v>
      </c>
      <c r="I472" s="137" t="s">
        <v>1196</v>
      </c>
      <c r="J472" s="147">
        <v>3</v>
      </c>
      <c r="K472" s="136">
        <f t="shared" si="19"/>
        <v>1500</v>
      </c>
    </row>
    <row r="473" spans="1:11" x14ac:dyDescent="0.25">
      <c r="A473" s="131">
        <v>251</v>
      </c>
      <c r="B473" s="131">
        <v>45</v>
      </c>
      <c r="C473" s="132" t="s">
        <v>1253</v>
      </c>
      <c r="D473" s="131">
        <v>5</v>
      </c>
      <c r="E473" s="141">
        <v>3</v>
      </c>
      <c r="F473" s="139" t="s">
        <v>1260</v>
      </c>
      <c r="G473" s="139" t="s">
        <v>8</v>
      </c>
      <c r="H473" s="232">
        <v>1150</v>
      </c>
      <c r="I473" s="137" t="s">
        <v>1196</v>
      </c>
      <c r="J473" s="141">
        <v>1</v>
      </c>
      <c r="K473" s="136">
        <f t="shared" si="19"/>
        <v>1150</v>
      </c>
    </row>
    <row r="474" spans="1:11" x14ac:dyDescent="0.25">
      <c r="A474" s="131">
        <v>4269</v>
      </c>
      <c r="B474" s="131">
        <v>56</v>
      </c>
      <c r="C474" s="132" t="s">
        <v>2648</v>
      </c>
      <c r="D474" s="131">
        <v>10</v>
      </c>
      <c r="E474" s="133">
        <v>1</v>
      </c>
      <c r="F474" s="139" t="s">
        <v>2655</v>
      </c>
      <c r="G474" s="141" t="s">
        <v>8</v>
      </c>
      <c r="H474" s="232">
        <v>1350</v>
      </c>
      <c r="I474" s="137" t="s">
        <v>1196</v>
      </c>
      <c r="J474" s="141">
        <v>2</v>
      </c>
      <c r="K474" s="136">
        <f t="shared" si="19"/>
        <v>2700</v>
      </c>
    </row>
    <row r="475" spans="1:11" x14ac:dyDescent="0.25">
      <c r="A475" s="131">
        <v>2032</v>
      </c>
      <c r="B475" s="131">
        <v>64</v>
      </c>
      <c r="C475" s="132" t="s">
        <v>1789</v>
      </c>
      <c r="D475" s="171">
        <v>1</v>
      </c>
      <c r="E475" s="133">
        <v>57</v>
      </c>
      <c r="F475" s="145" t="s">
        <v>1809</v>
      </c>
      <c r="G475" s="147" t="s">
        <v>8</v>
      </c>
      <c r="H475" s="240">
        <v>400</v>
      </c>
      <c r="I475" s="137" t="s">
        <v>1196</v>
      </c>
      <c r="J475" s="147">
        <v>3</v>
      </c>
      <c r="K475" s="172">
        <f t="shared" si="19"/>
        <v>1200</v>
      </c>
    </row>
    <row r="476" spans="1:11" x14ac:dyDescent="0.25">
      <c r="A476" s="131">
        <v>3454</v>
      </c>
      <c r="B476" s="131">
        <v>48</v>
      </c>
      <c r="C476" s="132" t="s">
        <v>2417</v>
      </c>
      <c r="D476" s="131">
        <v>1</v>
      </c>
      <c r="E476" s="133">
        <v>14</v>
      </c>
      <c r="F476" s="139" t="s">
        <v>2426</v>
      </c>
      <c r="G476" s="141" t="s">
        <v>22</v>
      </c>
      <c r="H476" s="232">
        <v>500</v>
      </c>
      <c r="I476" s="137" t="s">
        <v>1200</v>
      </c>
      <c r="J476" s="141">
        <v>2</v>
      </c>
      <c r="K476" s="136">
        <f t="shared" si="19"/>
        <v>1000</v>
      </c>
    </row>
    <row r="477" spans="1:11" x14ac:dyDescent="0.25">
      <c r="A477" s="131">
        <v>2140</v>
      </c>
      <c r="B477" s="131">
        <v>70</v>
      </c>
      <c r="C477" s="132" t="s">
        <v>1819</v>
      </c>
      <c r="D477" s="171">
        <v>3</v>
      </c>
      <c r="E477" s="192">
        <v>9</v>
      </c>
      <c r="F477" s="139" t="s">
        <v>1828</v>
      </c>
      <c r="G477" s="163" t="s">
        <v>8</v>
      </c>
      <c r="H477" s="246">
        <v>250</v>
      </c>
      <c r="I477" s="137" t="s">
        <v>1196</v>
      </c>
      <c r="J477" s="163">
        <v>2</v>
      </c>
      <c r="K477" s="172">
        <f t="shared" si="19"/>
        <v>500</v>
      </c>
    </row>
    <row r="478" spans="1:11" x14ac:dyDescent="0.25">
      <c r="A478" s="131">
        <v>4397</v>
      </c>
      <c r="B478" s="131">
        <v>56</v>
      </c>
      <c r="C478" s="132" t="s">
        <v>2685</v>
      </c>
      <c r="D478" s="131">
        <v>2</v>
      </c>
      <c r="E478" s="179">
        <v>1</v>
      </c>
      <c r="F478" s="139" t="s">
        <v>2686</v>
      </c>
      <c r="G478" s="141" t="s">
        <v>8</v>
      </c>
      <c r="H478" s="232">
        <v>650</v>
      </c>
      <c r="I478" s="137" t="s">
        <v>1196</v>
      </c>
      <c r="J478" s="141">
        <v>2</v>
      </c>
      <c r="K478" s="136">
        <f t="shared" si="19"/>
        <v>1300</v>
      </c>
    </row>
    <row r="479" spans="1:11" x14ac:dyDescent="0.25">
      <c r="A479" s="131">
        <v>1425</v>
      </c>
      <c r="B479" s="131">
        <v>57</v>
      </c>
      <c r="C479" s="132" t="s">
        <v>1707</v>
      </c>
      <c r="D479" s="171">
        <v>4</v>
      </c>
      <c r="E479" s="133">
        <v>30</v>
      </c>
      <c r="F479" s="139" t="s">
        <v>1721</v>
      </c>
      <c r="G479" s="141" t="s">
        <v>22</v>
      </c>
      <c r="H479" s="232">
        <v>500</v>
      </c>
      <c r="I479" s="137" t="s">
        <v>1196</v>
      </c>
      <c r="J479" s="141">
        <v>1</v>
      </c>
      <c r="K479" s="136">
        <f t="shared" si="19"/>
        <v>500</v>
      </c>
    </row>
    <row r="480" spans="1:11" x14ac:dyDescent="0.25">
      <c r="A480" s="131">
        <v>3825</v>
      </c>
      <c r="B480" s="131">
        <v>53</v>
      </c>
      <c r="C480" s="132" t="s">
        <v>2500</v>
      </c>
      <c r="D480" s="131">
        <v>9</v>
      </c>
      <c r="E480" s="133">
        <v>5</v>
      </c>
      <c r="F480" s="154" t="s">
        <v>2518</v>
      </c>
      <c r="G480" s="141" t="s">
        <v>8</v>
      </c>
      <c r="H480" s="232">
        <v>500</v>
      </c>
      <c r="I480" s="137" t="s">
        <v>1200</v>
      </c>
      <c r="J480" s="141">
        <v>1</v>
      </c>
      <c r="K480" s="136">
        <f t="shared" si="19"/>
        <v>500</v>
      </c>
    </row>
    <row r="481" spans="1:11" x14ac:dyDescent="0.25">
      <c r="A481" s="131">
        <v>1135</v>
      </c>
      <c r="B481" s="131">
        <v>44</v>
      </c>
      <c r="C481" s="132" t="s">
        <v>1594</v>
      </c>
      <c r="D481" s="171">
        <v>2</v>
      </c>
      <c r="E481" s="133">
        <v>15</v>
      </c>
      <c r="F481" s="139" t="s">
        <v>1597</v>
      </c>
      <c r="G481" s="141" t="s">
        <v>8</v>
      </c>
      <c r="H481" s="232">
        <v>800</v>
      </c>
      <c r="I481" s="137" t="s">
        <v>1196</v>
      </c>
      <c r="J481" s="141">
        <v>1</v>
      </c>
      <c r="K481" s="136">
        <f t="shared" si="19"/>
        <v>800</v>
      </c>
    </row>
    <row r="482" spans="1:11" x14ac:dyDescent="0.25">
      <c r="A482" s="131">
        <v>1601</v>
      </c>
      <c r="B482" s="131">
        <v>57</v>
      </c>
      <c r="C482" s="132" t="s">
        <v>1751</v>
      </c>
      <c r="D482" s="171">
        <v>2</v>
      </c>
      <c r="E482" s="133">
        <v>15</v>
      </c>
      <c r="F482" s="139" t="s">
        <v>1597</v>
      </c>
      <c r="G482" s="141" t="s">
        <v>8</v>
      </c>
      <c r="H482" s="232">
        <v>800</v>
      </c>
      <c r="I482" s="137" t="s">
        <v>1196</v>
      </c>
      <c r="J482" s="141">
        <v>4</v>
      </c>
      <c r="K482" s="172">
        <f t="shared" si="19"/>
        <v>3200</v>
      </c>
    </row>
    <row r="483" spans="1:11" x14ac:dyDescent="0.25">
      <c r="A483" s="131">
        <v>1580</v>
      </c>
      <c r="B483" s="131">
        <v>57</v>
      </c>
      <c r="C483" s="132" t="s">
        <v>1747</v>
      </c>
      <c r="D483" s="171">
        <v>1</v>
      </c>
      <c r="E483" s="133">
        <v>40</v>
      </c>
      <c r="F483" s="139" t="s">
        <v>1750</v>
      </c>
      <c r="G483" s="141" t="s">
        <v>22</v>
      </c>
      <c r="H483" s="232">
        <v>430</v>
      </c>
      <c r="I483" s="137" t="s">
        <v>1196</v>
      </c>
      <c r="J483" s="141">
        <v>5</v>
      </c>
      <c r="K483" s="172">
        <f t="shared" si="19"/>
        <v>2150</v>
      </c>
    </row>
    <row r="484" spans="1:11" x14ac:dyDescent="0.25">
      <c r="A484" s="131">
        <v>3155</v>
      </c>
      <c r="B484" s="131">
        <v>51</v>
      </c>
      <c r="C484" s="132" t="s">
        <v>2298</v>
      </c>
      <c r="D484" s="131">
        <v>4</v>
      </c>
      <c r="E484" s="184">
        <f>+E483+1</f>
        <v>41</v>
      </c>
      <c r="F484" s="157" t="s">
        <v>2343</v>
      </c>
      <c r="G484" s="141" t="s">
        <v>8</v>
      </c>
      <c r="H484" s="232">
        <v>35</v>
      </c>
      <c r="I484" s="137" t="s">
        <v>1200</v>
      </c>
      <c r="J484" s="141">
        <v>2</v>
      </c>
      <c r="K484" s="136">
        <f t="shared" si="19"/>
        <v>70</v>
      </c>
    </row>
    <row r="485" spans="1:11" x14ac:dyDescent="0.25">
      <c r="A485" s="131">
        <v>203</v>
      </c>
      <c r="B485" s="131">
        <v>45</v>
      </c>
      <c r="C485" s="132" t="s">
        <v>1219</v>
      </c>
      <c r="D485" s="131">
        <v>4</v>
      </c>
      <c r="E485" s="133">
        <v>8</v>
      </c>
      <c r="F485" s="144" t="s">
        <v>1244</v>
      </c>
      <c r="G485" s="147" t="s">
        <v>9</v>
      </c>
      <c r="H485" s="241">
        <v>500</v>
      </c>
      <c r="I485" s="137" t="s">
        <v>1178</v>
      </c>
      <c r="J485" s="147">
        <v>1</v>
      </c>
      <c r="K485" s="136">
        <f t="shared" si="19"/>
        <v>500</v>
      </c>
    </row>
    <row r="486" spans="1:11" x14ac:dyDescent="0.25">
      <c r="A486" s="131">
        <v>3275</v>
      </c>
      <c r="B486" s="131">
        <v>49</v>
      </c>
      <c r="C486" s="132" t="s">
        <v>2350</v>
      </c>
      <c r="D486" s="171">
        <v>3</v>
      </c>
      <c r="E486" s="133">
        <v>9</v>
      </c>
      <c r="F486" s="139" t="s">
        <v>2375</v>
      </c>
      <c r="G486" s="141" t="s">
        <v>13</v>
      </c>
      <c r="H486" s="232">
        <v>900</v>
      </c>
      <c r="I486" s="137" t="s">
        <v>1178</v>
      </c>
      <c r="J486" s="141">
        <v>1</v>
      </c>
      <c r="K486" s="172">
        <f t="shared" si="19"/>
        <v>900</v>
      </c>
    </row>
    <row r="487" spans="1:11" x14ac:dyDescent="0.25">
      <c r="A487" s="131">
        <v>571</v>
      </c>
      <c r="B487" s="131">
        <v>32</v>
      </c>
      <c r="C487" s="132" t="s">
        <v>1419</v>
      </c>
      <c r="D487" s="131">
        <v>1</v>
      </c>
      <c r="E487" s="133">
        <v>3</v>
      </c>
      <c r="F487" s="139" t="s">
        <v>1422</v>
      </c>
      <c r="G487" s="141" t="s">
        <v>1423</v>
      </c>
      <c r="H487" s="232">
        <v>90</v>
      </c>
      <c r="I487" s="156" t="s">
        <v>1197</v>
      </c>
      <c r="J487" s="141">
        <v>6</v>
      </c>
      <c r="K487" s="136">
        <f t="shared" si="19"/>
        <v>540</v>
      </c>
    </row>
    <row r="488" spans="1:11" x14ac:dyDescent="0.25">
      <c r="A488" s="131">
        <v>1499</v>
      </c>
      <c r="B488" s="131">
        <v>57</v>
      </c>
      <c r="C488" s="132" t="s">
        <v>1722</v>
      </c>
      <c r="D488" s="171">
        <v>4</v>
      </c>
      <c r="E488" s="135">
        <v>58</v>
      </c>
      <c r="F488" s="157" t="s">
        <v>1736</v>
      </c>
      <c r="G488" s="170" t="s">
        <v>1561</v>
      </c>
      <c r="H488" s="251">
        <v>3</v>
      </c>
      <c r="I488" s="137" t="s">
        <v>1197</v>
      </c>
      <c r="J488" s="170">
        <v>3</v>
      </c>
      <c r="K488" s="172">
        <f t="shared" si="19"/>
        <v>9</v>
      </c>
    </row>
    <row r="489" spans="1:11" x14ac:dyDescent="0.25">
      <c r="A489" s="131">
        <v>2517</v>
      </c>
      <c r="B489" s="131">
        <v>61</v>
      </c>
      <c r="C489" s="132" t="s">
        <v>2044</v>
      </c>
      <c r="D489" s="171">
        <v>3</v>
      </c>
      <c r="E489" s="133">
        <v>1</v>
      </c>
      <c r="F489" s="139" t="s">
        <v>2045</v>
      </c>
      <c r="G489" s="170" t="s">
        <v>7</v>
      </c>
      <c r="H489" s="232">
        <v>300</v>
      </c>
      <c r="I489" s="137" t="s">
        <v>1178</v>
      </c>
      <c r="J489" s="141">
        <v>25</v>
      </c>
      <c r="K489" s="172">
        <f t="shared" si="19"/>
        <v>7500</v>
      </c>
    </row>
    <row r="490" spans="1:11" x14ac:dyDescent="0.25">
      <c r="A490" s="131">
        <v>1431</v>
      </c>
      <c r="B490" s="131">
        <v>57</v>
      </c>
      <c r="C490" s="132" t="s">
        <v>1722</v>
      </c>
      <c r="D490" s="171">
        <v>1</v>
      </c>
      <c r="E490" s="133">
        <v>5</v>
      </c>
      <c r="F490" s="188" t="s">
        <v>1724</v>
      </c>
      <c r="G490" s="187" t="s">
        <v>23</v>
      </c>
      <c r="H490" s="261">
        <v>300</v>
      </c>
      <c r="I490" s="137" t="s">
        <v>1178</v>
      </c>
      <c r="J490" s="141">
        <v>6</v>
      </c>
      <c r="K490" s="172">
        <f t="shared" si="19"/>
        <v>1800</v>
      </c>
    </row>
    <row r="491" spans="1:11" x14ac:dyDescent="0.25">
      <c r="A491" s="131">
        <v>1386</v>
      </c>
      <c r="B491" s="131">
        <v>57</v>
      </c>
      <c r="C491" s="132" t="s">
        <v>1707</v>
      </c>
      <c r="D491" s="171">
        <v>1</v>
      </c>
      <c r="E491" s="133">
        <v>4</v>
      </c>
      <c r="F491" s="139" t="s">
        <v>1708</v>
      </c>
      <c r="G491" s="141" t="s">
        <v>7</v>
      </c>
      <c r="H491" s="232">
        <v>300</v>
      </c>
      <c r="I491" s="137" t="s">
        <v>1178</v>
      </c>
      <c r="J491" s="141">
        <v>9</v>
      </c>
      <c r="K491" s="136">
        <f t="shared" si="19"/>
        <v>2700</v>
      </c>
    </row>
    <row r="492" spans="1:11" ht="38.25" x14ac:dyDescent="0.25">
      <c r="A492" s="131">
        <v>387</v>
      </c>
      <c r="B492" s="131">
        <v>32</v>
      </c>
      <c r="C492" s="132" t="s">
        <v>1309</v>
      </c>
      <c r="D492" s="131">
        <v>10</v>
      </c>
      <c r="E492" s="133">
        <v>1</v>
      </c>
      <c r="F492" s="139" t="s">
        <v>1332</v>
      </c>
      <c r="G492" s="141" t="s">
        <v>1333</v>
      </c>
      <c r="H492" s="232">
        <v>150</v>
      </c>
      <c r="I492" s="156" t="s">
        <v>1178</v>
      </c>
      <c r="J492" s="141">
        <v>111</v>
      </c>
      <c r="K492" s="155">
        <f t="shared" si="19"/>
        <v>16650</v>
      </c>
    </row>
    <row r="493" spans="1:11" ht="38.25" x14ac:dyDescent="0.25">
      <c r="A493" s="131">
        <v>388</v>
      </c>
      <c r="B493" s="131">
        <v>32</v>
      </c>
      <c r="C493" s="132" t="s">
        <v>1309</v>
      </c>
      <c r="D493" s="131">
        <v>10</v>
      </c>
      <c r="E493" s="133">
        <v>2</v>
      </c>
      <c r="F493" s="139" t="s">
        <v>1334</v>
      </c>
      <c r="G493" s="141" t="s">
        <v>1333</v>
      </c>
      <c r="H493" s="232">
        <v>150</v>
      </c>
      <c r="I493" s="156" t="s">
        <v>1178</v>
      </c>
      <c r="J493" s="141">
        <v>300</v>
      </c>
      <c r="K493" s="155">
        <f t="shared" si="19"/>
        <v>45000</v>
      </c>
    </row>
    <row r="494" spans="1:11" ht="38.25" x14ac:dyDescent="0.25">
      <c r="A494" s="131">
        <v>389</v>
      </c>
      <c r="B494" s="131">
        <v>32</v>
      </c>
      <c r="C494" s="132" t="s">
        <v>1309</v>
      </c>
      <c r="D494" s="131">
        <v>10</v>
      </c>
      <c r="E494" s="133">
        <v>3</v>
      </c>
      <c r="F494" s="139" t="s">
        <v>1335</v>
      </c>
      <c r="G494" s="141" t="s">
        <v>1333</v>
      </c>
      <c r="H494" s="232">
        <v>150</v>
      </c>
      <c r="I494" s="156" t="s">
        <v>1178</v>
      </c>
      <c r="J494" s="141">
        <v>350</v>
      </c>
      <c r="K494" s="155">
        <f t="shared" si="19"/>
        <v>52500</v>
      </c>
    </row>
    <row r="495" spans="1:11" x14ac:dyDescent="0.25">
      <c r="A495" s="131">
        <v>2175</v>
      </c>
      <c r="B495" s="131">
        <v>3</v>
      </c>
      <c r="C495" s="132" t="s">
        <v>1829</v>
      </c>
      <c r="D495" s="171">
        <v>1</v>
      </c>
      <c r="E495" s="133">
        <v>1</v>
      </c>
      <c r="F495" s="139" t="s">
        <v>1830</v>
      </c>
      <c r="G495" s="163" t="s">
        <v>13</v>
      </c>
      <c r="H495" s="232">
        <v>700</v>
      </c>
      <c r="I495" s="137" t="s">
        <v>1178</v>
      </c>
      <c r="J495" s="141">
        <v>2</v>
      </c>
      <c r="K495" s="172">
        <f t="shared" si="19"/>
        <v>1400</v>
      </c>
    </row>
    <row r="496" spans="1:11" x14ac:dyDescent="0.25">
      <c r="A496" s="131">
        <v>2902</v>
      </c>
      <c r="B496" s="131">
        <v>66</v>
      </c>
      <c r="C496" s="132" t="s">
        <v>2223</v>
      </c>
      <c r="D496" s="171">
        <v>1</v>
      </c>
      <c r="E496" s="133">
        <v>1</v>
      </c>
      <c r="F496" s="157" t="s">
        <v>2224</v>
      </c>
      <c r="G496" s="170" t="s">
        <v>2225</v>
      </c>
      <c r="H496" s="247">
        <v>55</v>
      </c>
      <c r="I496" s="137" t="s">
        <v>1200</v>
      </c>
      <c r="J496" s="170">
        <v>18</v>
      </c>
      <c r="K496" s="172">
        <f t="shared" si="19"/>
        <v>990</v>
      </c>
    </row>
    <row r="497" spans="1:11" x14ac:dyDescent="0.25">
      <c r="A497" s="131">
        <v>2299</v>
      </c>
      <c r="B497" s="131">
        <v>60</v>
      </c>
      <c r="C497" s="132" t="s">
        <v>1862</v>
      </c>
      <c r="D497" s="171">
        <v>6</v>
      </c>
      <c r="E497" s="133">
        <v>42</v>
      </c>
      <c r="F497" s="139" t="s">
        <v>1919</v>
      </c>
      <c r="G497" s="163" t="s">
        <v>1920</v>
      </c>
      <c r="H497" s="232">
        <v>20</v>
      </c>
      <c r="I497" s="137" t="s">
        <v>1200</v>
      </c>
      <c r="J497" s="141">
        <v>3</v>
      </c>
      <c r="K497" s="136">
        <f t="shared" si="19"/>
        <v>60</v>
      </c>
    </row>
    <row r="498" spans="1:11" x14ac:dyDescent="0.25">
      <c r="A498" s="131">
        <v>1017</v>
      </c>
      <c r="B498" s="131">
        <v>30</v>
      </c>
      <c r="C498" s="132" t="s">
        <v>1568</v>
      </c>
      <c r="D498" s="171">
        <v>8</v>
      </c>
      <c r="E498" s="133">
        <v>1</v>
      </c>
      <c r="F498" s="165" t="s">
        <v>1569</v>
      </c>
      <c r="G498" s="163" t="s">
        <v>9</v>
      </c>
      <c r="H498" s="232">
        <v>1000</v>
      </c>
      <c r="I498" s="137" t="s">
        <v>1178</v>
      </c>
      <c r="J498" s="163">
        <v>3</v>
      </c>
      <c r="K498" s="136">
        <f t="shared" si="19"/>
        <v>3000</v>
      </c>
    </row>
    <row r="499" spans="1:11" x14ac:dyDescent="0.25">
      <c r="A499" s="131">
        <v>3603</v>
      </c>
      <c r="B499" s="131">
        <v>23</v>
      </c>
      <c r="C499" s="132" t="s">
        <v>2451</v>
      </c>
      <c r="D499" s="131">
        <v>8</v>
      </c>
      <c r="E499" s="133">
        <v>35</v>
      </c>
      <c r="F499" s="139" t="s">
        <v>2469</v>
      </c>
      <c r="G499" s="141" t="s">
        <v>1209</v>
      </c>
      <c r="H499" s="232">
        <v>3</v>
      </c>
      <c r="I499" s="137" t="s">
        <v>1197</v>
      </c>
      <c r="J499" s="141">
        <v>30</v>
      </c>
      <c r="K499" s="136">
        <f t="shared" si="19"/>
        <v>90</v>
      </c>
    </row>
    <row r="500" spans="1:11" x14ac:dyDescent="0.25">
      <c r="A500" s="131">
        <v>346</v>
      </c>
      <c r="B500" s="131">
        <v>32</v>
      </c>
      <c r="C500" s="132" t="s">
        <v>1306</v>
      </c>
      <c r="D500" s="138">
        <v>3</v>
      </c>
      <c r="E500" s="133">
        <v>4</v>
      </c>
      <c r="F500" s="139" t="s">
        <v>1308</v>
      </c>
      <c r="G500" s="139" t="s">
        <v>1209</v>
      </c>
      <c r="H500" s="232">
        <v>3</v>
      </c>
      <c r="I500" s="137" t="s">
        <v>1197</v>
      </c>
      <c r="J500" s="141">
        <v>4</v>
      </c>
      <c r="K500" s="136">
        <f t="shared" si="19"/>
        <v>12</v>
      </c>
    </row>
    <row r="501" spans="1:11" x14ac:dyDescent="0.25">
      <c r="A501" s="131">
        <v>1324</v>
      </c>
      <c r="B501" s="131">
        <v>47</v>
      </c>
      <c r="C501" s="132" t="s">
        <v>1661</v>
      </c>
      <c r="D501" s="131">
        <v>9</v>
      </c>
      <c r="E501" s="179">
        <v>8</v>
      </c>
      <c r="F501" s="146" t="s">
        <v>1676</v>
      </c>
      <c r="G501" s="147" t="s">
        <v>1209</v>
      </c>
      <c r="H501" s="249">
        <v>5</v>
      </c>
      <c r="I501" s="137" t="s">
        <v>1197</v>
      </c>
      <c r="J501" s="147">
        <v>10</v>
      </c>
      <c r="K501" s="136">
        <f t="shared" si="19"/>
        <v>50</v>
      </c>
    </row>
    <row r="502" spans="1:11" x14ac:dyDescent="0.25">
      <c r="A502" s="131">
        <v>4020</v>
      </c>
      <c r="B502" s="131">
        <v>49</v>
      </c>
      <c r="C502" s="132" t="s">
        <v>2579</v>
      </c>
      <c r="D502" s="131">
        <v>5</v>
      </c>
      <c r="E502" s="133">
        <v>9</v>
      </c>
      <c r="F502" s="139" t="s">
        <v>2586</v>
      </c>
      <c r="G502" s="141" t="s">
        <v>1209</v>
      </c>
      <c r="H502" s="232">
        <v>3.2</v>
      </c>
      <c r="I502" s="137" t="s">
        <v>1197</v>
      </c>
      <c r="J502" s="141">
        <v>3</v>
      </c>
      <c r="K502" s="136">
        <f t="shared" si="19"/>
        <v>9.6000000000000014</v>
      </c>
    </row>
    <row r="503" spans="1:11" x14ac:dyDescent="0.25">
      <c r="A503" s="131">
        <v>2427</v>
      </c>
      <c r="B503" s="131">
        <v>60</v>
      </c>
      <c r="C503" s="132" t="s">
        <v>1862</v>
      </c>
      <c r="D503" s="171">
        <v>8</v>
      </c>
      <c r="E503" s="133">
        <v>43</v>
      </c>
      <c r="F503" s="154" t="s">
        <v>1995</v>
      </c>
      <c r="G503" s="163" t="s">
        <v>1992</v>
      </c>
      <c r="H503" s="232">
        <v>3</v>
      </c>
      <c r="I503" s="137" t="s">
        <v>1197</v>
      </c>
      <c r="J503" s="141">
        <v>15</v>
      </c>
      <c r="K503" s="136">
        <f t="shared" si="19"/>
        <v>45</v>
      </c>
    </row>
    <row r="504" spans="1:11" x14ac:dyDescent="0.25">
      <c r="A504" s="131">
        <v>493</v>
      </c>
      <c r="B504" s="131">
        <v>32</v>
      </c>
      <c r="C504" s="132" t="s">
        <v>1390</v>
      </c>
      <c r="D504" s="131">
        <v>2</v>
      </c>
      <c r="E504" s="133">
        <v>13</v>
      </c>
      <c r="F504" s="139" t="s">
        <v>1396</v>
      </c>
      <c r="G504" s="141" t="s">
        <v>8</v>
      </c>
      <c r="H504" s="232">
        <v>30</v>
      </c>
      <c r="I504" s="156" t="s">
        <v>1197</v>
      </c>
      <c r="J504" s="141">
        <v>1</v>
      </c>
      <c r="K504" s="136">
        <f t="shared" si="19"/>
        <v>30</v>
      </c>
    </row>
    <row r="505" spans="1:11" x14ac:dyDescent="0.25">
      <c r="A505" s="131">
        <v>2747</v>
      </c>
      <c r="B505" s="131">
        <v>68</v>
      </c>
      <c r="C505" s="132" t="s">
        <v>2163</v>
      </c>
      <c r="D505" s="171">
        <v>5</v>
      </c>
      <c r="E505" s="133">
        <v>4</v>
      </c>
      <c r="F505" s="139" t="s">
        <v>2169</v>
      </c>
      <c r="G505" s="141" t="s">
        <v>11</v>
      </c>
      <c r="H505" s="232">
        <v>1000</v>
      </c>
      <c r="I505" s="137" t="s">
        <v>1178</v>
      </c>
      <c r="J505" s="141">
        <v>3</v>
      </c>
      <c r="K505" s="136">
        <f t="shared" si="19"/>
        <v>3000</v>
      </c>
    </row>
    <row r="506" spans="1:11" x14ac:dyDescent="0.25">
      <c r="A506" s="131">
        <v>2305</v>
      </c>
      <c r="B506" s="131">
        <v>60</v>
      </c>
      <c r="C506" s="132" t="s">
        <v>1862</v>
      </c>
      <c r="D506" s="171">
        <v>6</v>
      </c>
      <c r="E506" s="133">
        <v>48</v>
      </c>
      <c r="F506" s="139" t="s">
        <v>1926</v>
      </c>
      <c r="G506" s="163" t="s">
        <v>1898</v>
      </c>
      <c r="H506" s="232">
        <v>24</v>
      </c>
      <c r="I506" s="137" t="s">
        <v>1923</v>
      </c>
      <c r="J506" s="141">
        <v>8</v>
      </c>
      <c r="K506" s="136">
        <f t="shared" si="19"/>
        <v>192</v>
      </c>
    </row>
    <row r="507" spans="1:11" x14ac:dyDescent="0.25">
      <c r="A507" s="131">
        <v>4355</v>
      </c>
      <c r="B507" s="131">
        <v>56</v>
      </c>
      <c r="C507" s="132" t="s">
        <v>2672</v>
      </c>
      <c r="D507" s="131">
        <v>4</v>
      </c>
      <c r="E507" s="211">
        <v>1</v>
      </c>
      <c r="F507" s="212" t="s">
        <v>2675</v>
      </c>
      <c r="G507" s="216" t="s">
        <v>2675</v>
      </c>
      <c r="H507" s="258">
        <v>1.2</v>
      </c>
      <c r="I507" s="137" t="s">
        <v>1197</v>
      </c>
      <c r="J507" s="213">
        <v>400</v>
      </c>
      <c r="K507" s="136">
        <f t="shared" si="19"/>
        <v>480</v>
      </c>
    </row>
    <row r="508" spans="1:11" x14ac:dyDescent="0.25">
      <c r="A508" s="131">
        <v>1352</v>
      </c>
      <c r="B508" s="131">
        <v>47</v>
      </c>
      <c r="C508" s="132" t="s">
        <v>1686</v>
      </c>
      <c r="D508" s="171">
        <v>2</v>
      </c>
      <c r="E508" s="133">
        <v>1</v>
      </c>
      <c r="F508" s="139" t="s">
        <v>1690</v>
      </c>
      <c r="G508" s="141" t="s">
        <v>15</v>
      </c>
      <c r="H508" s="232">
        <v>250</v>
      </c>
      <c r="I508" s="137" t="s">
        <v>1197</v>
      </c>
      <c r="J508" s="141">
        <v>10</v>
      </c>
      <c r="K508" s="136">
        <f t="shared" si="19"/>
        <v>2500</v>
      </c>
    </row>
    <row r="509" spans="1:11" x14ac:dyDescent="0.25">
      <c r="A509" s="131">
        <v>4350</v>
      </c>
      <c r="B509" s="131">
        <v>56</v>
      </c>
      <c r="C509" s="132" t="s">
        <v>2672</v>
      </c>
      <c r="D509" s="131">
        <v>1</v>
      </c>
      <c r="E509" s="211">
        <v>2</v>
      </c>
      <c r="F509" s="212" t="s">
        <v>2674</v>
      </c>
      <c r="G509" s="131" t="s">
        <v>2675</v>
      </c>
      <c r="H509" s="258">
        <v>1.2</v>
      </c>
      <c r="I509" s="137" t="s">
        <v>1197</v>
      </c>
      <c r="J509" s="213">
        <v>1200</v>
      </c>
      <c r="K509" s="136">
        <f t="shared" si="19"/>
        <v>1440</v>
      </c>
    </row>
    <row r="510" spans="1:11" x14ac:dyDescent="0.25">
      <c r="A510" s="131">
        <v>4353</v>
      </c>
      <c r="B510" s="131">
        <v>56</v>
      </c>
      <c r="C510" s="132" t="s">
        <v>2672</v>
      </c>
      <c r="D510" s="131">
        <v>2</v>
      </c>
      <c r="E510" s="211">
        <v>2</v>
      </c>
      <c r="F510" s="212" t="s">
        <v>2674</v>
      </c>
      <c r="G510" s="131" t="s">
        <v>2675</v>
      </c>
      <c r="H510" s="258">
        <v>1.1499999999999999</v>
      </c>
      <c r="I510" s="137" t="s">
        <v>1197</v>
      </c>
      <c r="J510" s="213">
        <v>700</v>
      </c>
      <c r="K510" s="136">
        <f t="shared" si="19"/>
        <v>804.99999999999989</v>
      </c>
    </row>
    <row r="511" spans="1:11" x14ac:dyDescent="0.25">
      <c r="A511" s="131">
        <v>2372</v>
      </c>
      <c r="B511" s="131">
        <v>60</v>
      </c>
      <c r="C511" s="132" t="s">
        <v>1862</v>
      </c>
      <c r="D511" s="171">
        <v>7</v>
      </c>
      <c r="E511" s="133">
        <v>29</v>
      </c>
      <c r="F511" s="139" t="s">
        <v>1978</v>
      </c>
      <c r="G511" s="163" t="s">
        <v>1976</v>
      </c>
      <c r="H511" s="232">
        <v>70</v>
      </c>
      <c r="I511" s="137" t="s">
        <v>1200</v>
      </c>
      <c r="J511" s="141">
        <v>1</v>
      </c>
      <c r="K511" s="172">
        <f t="shared" si="19"/>
        <v>70</v>
      </c>
    </row>
    <row r="512" spans="1:11" x14ac:dyDescent="0.25">
      <c r="A512" s="131">
        <v>3076</v>
      </c>
      <c r="B512" s="131">
        <v>51</v>
      </c>
      <c r="C512" s="132" t="s">
        <v>2298</v>
      </c>
      <c r="D512" s="171">
        <v>1</v>
      </c>
      <c r="E512" s="135" t="e">
        <f>+#REF!+1</f>
        <v>#REF!</v>
      </c>
      <c r="F512" s="139" t="s">
        <v>2299</v>
      </c>
      <c r="G512" s="141" t="s">
        <v>1233</v>
      </c>
      <c r="H512" s="232">
        <v>4.1500000000000004</v>
      </c>
      <c r="I512" s="137" t="s">
        <v>1197</v>
      </c>
      <c r="J512" s="141">
        <v>4</v>
      </c>
      <c r="K512" s="136">
        <f t="shared" si="19"/>
        <v>16.600000000000001</v>
      </c>
    </row>
    <row r="513" spans="1:11" x14ac:dyDescent="0.25">
      <c r="A513" s="131">
        <v>2116</v>
      </c>
      <c r="B513" s="131">
        <v>64</v>
      </c>
      <c r="C513" s="132" t="s">
        <v>1789</v>
      </c>
      <c r="D513" s="171">
        <v>14</v>
      </c>
      <c r="E513" s="133">
        <v>2</v>
      </c>
      <c r="F513" s="145" t="s">
        <v>1818</v>
      </c>
      <c r="G513" s="147" t="s">
        <v>15</v>
      </c>
      <c r="H513" s="240">
        <v>950</v>
      </c>
      <c r="I513" s="137" t="s">
        <v>1197</v>
      </c>
      <c r="J513" s="147">
        <v>1</v>
      </c>
      <c r="K513" s="172">
        <f t="shared" si="19"/>
        <v>950</v>
      </c>
    </row>
    <row r="514" spans="1:11" x14ac:dyDescent="0.25">
      <c r="A514" s="131">
        <v>1345</v>
      </c>
      <c r="B514" s="131">
        <v>47</v>
      </c>
      <c r="C514" s="132" t="s">
        <v>1661</v>
      </c>
      <c r="D514" s="131">
        <v>9</v>
      </c>
      <c r="E514" s="179">
        <v>29</v>
      </c>
      <c r="F514" s="154" t="s">
        <v>1683</v>
      </c>
      <c r="G514" s="141" t="s">
        <v>1684</v>
      </c>
      <c r="H514" s="232">
        <v>4.2</v>
      </c>
      <c r="I514" s="137" t="s">
        <v>1197</v>
      </c>
      <c r="J514" s="141">
        <v>4</v>
      </c>
      <c r="K514" s="136">
        <f t="shared" si="19"/>
        <v>16.8</v>
      </c>
    </row>
    <row r="515" spans="1:11" x14ac:dyDescent="0.25">
      <c r="A515" s="131">
        <v>2824</v>
      </c>
      <c r="B515" s="131">
        <v>67</v>
      </c>
      <c r="C515" s="132" t="s">
        <v>2195</v>
      </c>
      <c r="D515" s="171">
        <v>1</v>
      </c>
      <c r="E515" s="133">
        <v>6</v>
      </c>
      <c r="F515" s="139" t="s">
        <v>2198</v>
      </c>
      <c r="G515" s="147" t="s">
        <v>15</v>
      </c>
      <c r="H515" s="239">
        <v>250</v>
      </c>
      <c r="I515" s="137" t="s">
        <v>1197</v>
      </c>
      <c r="J515" s="147">
        <v>3</v>
      </c>
      <c r="K515" s="136">
        <f t="shared" si="19"/>
        <v>750</v>
      </c>
    </row>
    <row r="516" spans="1:11" x14ac:dyDescent="0.25">
      <c r="A516" s="131">
        <v>2829</v>
      </c>
      <c r="B516" s="131">
        <v>67</v>
      </c>
      <c r="C516" s="132" t="s">
        <v>2195</v>
      </c>
      <c r="D516" s="171">
        <v>2</v>
      </c>
      <c r="E516" s="133">
        <v>4</v>
      </c>
      <c r="F516" s="139" t="s">
        <v>2198</v>
      </c>
      <c r="G516" s="147" t="s">
        <v>15</v>
      </c>
      <c r="H516" s="239">
        <v>250</v>
      </c>
      <c r="I516" s="137" t="s">
        <v>1197</v>
      </c>
      <c r="J516" s="147">
        <v>3</v>
      </c>
      <c r="K516" s="172">
        <f t="shared" si="19"/>
        <v>750</v>
      </c>
    </row>
    <row r="517" spans="1:11" x14ac:dyDescent="0.25">
      <c r="A517" s="131">
        <v>193</v>
      </c>
      <c r="B517" s="131">
        <v>45</v>
      </c>
      <c r="C517" s="132" t="s">
        <v>1219</v>
      </c>
      <c r="D517" s="131">
        <v>3</v>
      </c>
      <c r="E517" s="133">
        <v>12</v>
      </c>
      <c r="F517" s="144" t="s">
        <v>1235</v>
      </c>
      <c r="G517" s="147" t="s">
        <v>8</v>
      </c>
      <c r="H517" s="241">
        <v>4.01</v>
      </c>
      <c r="I517" s="137" t="s">
        <v>1197</v>
      </c>
      <c r="J517" s="147">
        <v>23</v>
      </c>
      <c r="K517" s="136">
        <f t="shared" si="19"/>
        <v>92.22999999999999</v>
      </c>
    </row>
    <row r="518" spans="1:11" x14ac:dyDescent="0.25">
      <c r="A518" s="131">
        <v>1346</v>
      </c>
      <c r="B518" s="131">
        <v>47</v>
      </c>
      <c r="C518" s="132" t="s">
        <v>1661</v>
      </c>
      <c r="D518" s="131">
        <v>9</v>
      </c>
      <c r="E518" s="179">
        <v>30</v>
      </c>
      <c r="F518" s="154" t="s">
        <v>1685</v>
      </c>
      <c r="G518" s="141" t="s">
        <v>21</v>
      </c>
      <c r="H518" s="232">
        <v>6</v>
      </c>
      <c r="I518" s="137" t="s">
        <v>1197</v>
      </c>
      <c r="J518" s="141">
        <v>1</v>
      </c>
      <c r="K518" s="136">
        <f t="shared" si="19"/>
        <v>6</v>
      </c>
    </row>
    <row r="519" spans="1:11" x14ac:dyDescent="0.25">
      <c r="A519" s="131">
        <v>2855</v>
      </c>
      <c r="B519" s="131">
        <v>67</v>
      </c>
      <c r="C519" s="132" t="s">
        <v>2195</v>
      </c>
      <c r="D519" s="171">
        <v>3</v>
      </c>
      <c r="E519" s="133">
        <v>25</v>
      </c>
      <c r="F519" s="139" t="s">
        <v>1685</v>
      </c>
      <c r="G519" s="141" t="s">
        <v>21</v>
      </c>
      <c r="H519" s="232">
        <v>4.1500000000000004</v>
      </c>
      <c r="I519" s="137" t="s">
        <v>1197</v>
      </c>
      <c r="J519" s="141">
        <v>10</v>
      </c>
      <c r="K519" s="136">
        <f t="shared" si="19"/>
        <v>41.5</v>
      </c>
    </row>
    <row r="520" spans="1:11" x14ac:dyDescent="0.25">
      <c r="A520" s="131">
        <v>201</v>
      </c>
      <c r="B520" s="131">
        <v>45</v>
      </c>
      <c r="C520" s="132" t="s">
        <v>1219</v>
      </c>
      <c r="D520" s="131">
        <v>4</v>
      </c>
      <c r="E520" s="133">
        <v>6</v>
      </c>
      <c r="F520" s="144" t="s">
        <v>1242</v>
      </c>
      <c r="G520" s="147" t="s">
        <v>9</v>
      </c>
      <c r="H520" s="241">
        <v>750</v>
      </c>
      <c r="I520" s="137" t="s">
        <v>1178</v>
      </c>
      <c r="J520" s="147">
        <v>2</v>
      </c>
      <c r="K520" s="136">
        <f t="shared" si="19"/>
        <v>1500</v>
      </c>
    </row>
    <row r="521" spans="1:11" x14ac:dyDescent="0.25">
      <c r="A521" s="131">
        <v>2250</v>
      </c>
      <c r="B521" s="131">
        <v>60</v>
      </c>
      <c r="C521" s="132" t="s">
        <v>1862</v>
      </c>
      <c r="D521" s="171">
        <v>4</v>
      </c>
      <c r="E521" s="133">
        <v>1</v>
      </c>
      <c r="F521" s="178" t="s">
        <v>1872</v>
      </c>
      <c r="G521" s="163" t="s">
        <v>1269</v>
      </c>
      <c r="H521" s="232">
        <v>2000</v>
      </c>
      <c r="I521" s="137" t="s">
        <v>1873</v>
      </c>
      <c r="J521" s="141">
        <v>1</v>
      </c>
      <c r="K521" s="172">
        <f t="shared" si="19"/>
        <v>2000</v>
      </c>
    </row>
    <row r="522" spans="1:11" x14ac:dyDescent="0.25">
      <c r="A522" s="131">
        <v>2132</v>
      </c>
      <c r="B522" s="131">
        <v>70</v>
      </c>
      <c r="C522" s="132" t="s">
        <v>1819</v>
      </c>
      <c r="D522" s="171">
        <v>3</v>
      </c>
      <c r="E522" s="192">
        <v>1</v>
      </c>
      <c r="F522" s="139" t="s">
        <v>1822</v>
      </c>
      <c r="G522" s="163" t="s">
        <v>8</v>
      </c>
      <c r="H522" s="246">
        <v>2500</v>
      </c>
      <c r="I522" s="137" t="s">
        <v>1604</v>
      </c>
      <c r="J522" s="163">
        <v>1</v>
      </c>
      <c r="K522" s="136">
        <f t="shared" si="19"/>
        <v>2500</v>
      </c>
    </row>
    <row r="523" spans="1:11" x14ac:dyDescent="0.25">
      <c r="A523" s="131">
        <v>3326</v>
      </c>
      <c r="B523" s="131">
        <v>49</v>
      </c>
      <c r="C523" s="132" t="s">
        <v>2350</v>
      </c>
      <c r="D523" s="171">
        <v>5</v>
      </c>
      <c r="E523" s="133">
        <v>35</v>
      </c>
      <c r="F523" s="139" t="s">
        <v>2777</v>
      </c>
      <c r="G523" s="141" t="s">
        <v>8</v>
      </c>
      <c r="H523" s="232">
        <v>3.8</v>
      </c>
      <c r="I523" s="137" t="s">
        <v>1197</v>
      </c>
      <c r="J523" s="141">
        <v>2</v>
      </c>
      <c r="K523" s="136">
        <f t="shared" ref="K523:K582" si="20">J523*H523</f>
        <v>7.6</v>
      </c>
    </row>
    <row r="524" spans="1:11" x14ac:dyDescent="0.25">
      <c r="A524" s="131">
        <v>1467</v>
      </c>
      <c r="B524" s="131">
        <v>57</v>
      </c>
      <c r="C524" s="132" t="s">
        <v>1722</v>
      </c>
      <c r="D524" s="171">
        <v>4</v>
      </c>
      <c r="E524" s="135">
        <v>26</v>
      </c>
      <c r="F524" s="157" t="s">
        <v>1727</v>
      </c>
      <c r="G524" s="170" t="s">
        <v>8</v>
      </c>
      <c r="H524" s="251">
        <v>2.5</v>
      </c>
      <c r="I524" s="137" t="s">
        <v>1197</v>
      </c>
      <c r="J524" s="170">
        <v>10</v>
      </c>
      <c r="K524" s="172">
        <f t="shared" si="20"/>
        <v>25</v>
      </c>
    </row>
    <row r="525" spans="1:11" x14ac:dyDescent="0.25">
      <c r="A525" s="131">
        <v>2359</v>
      </c>
      <c r="B525" s="131">
        <v>60</v>
      </c>
      <c r="C525" s="132" t="s">
        <v>1862</v>
      </c>
      <c r="D525" s="171">
        <v>7</v>
      </c>
      <c r="E525" s="133">
        <v>16</v>
      </c>
      <c r="F525" s="139" t="s">
        <v>1968</v>
      </c>
      <c r="G525" s="163" t="s">
        <v>1718</v>
      </c>
      <c r="H525" s="232">
        <v>100</v>
      </c>
      <c r="I525" s="137" t="s">
        <v>1200</v>
      </c>
      <c r="J525" s="141">
        <v>12</v>
      </c>
      <c r="K525" s="136">
        <f t="shared" si="20"/>
        <v>1200</v>
      </c>
    </row>
    <row r="526" spans="1:11" x14ac:dyDescent="0.25">
      <c r="A526" s="131">
        <v>2357</v>
      </c>
      <c r="B526" s="131">
        <v>60</v>
      </c>
      <c r="C526" s="132" t="s">
        <v>1862</v>
      </c>
      <c r="D526" s="171">
        <v>7</v>
      </c>
      <c r="E526" s="133">
        <v>14</v>
      </c>
      <c r="F526" s="139" t="s">
        <v>1966</v>
      </c>
      <c r="G526" s="163" t="s">
        <v>1718</v>
      </c>
      <c r="H526" s="232">
        <v>135</v>
      </c>
      <c r="I526" s="137" t="s">
        <v>1200</v>
      </c>
      <c r="J526" s="141">
        <v>5</v>
      </c>
      <c r="K526" s="172">
        <f t="shared" si="20"/>
        <v>675</v>
      </c>
    </row>
    <row r="527" spans="1:11" x14ac:dyDescent="0.25">
      <c r="A527" s="131">
        <v>2679</v>
      </c>
      <c r="B527" s="131">
        <v>63</v>
      </c>
      <c r="C527" s="132" t="s">
        <v>2055</v>
      </c>
      <c r="D527" s="171">
        <v>4</v>
      </c>
      <c r="E527" s="133">
        <v>114</v>
      </c>
      <c r="F527" s="139" t="s">
        <v>2142</v>
      </c>
      <c r="G527" s="141" t="s">
        <v>8</v>
      </c>
      <c r="H527" s="232">
        <v>25</v>
      </c>
      <c r="I527" s="137" t="s">
        <v>1200</v>
      </c>
      <c r="J527" s="141">
        <v>12</v>
      </c>
      <c r="K527" s="172">
        <f t="shared" si="20"/>
        <v>300</v>
      </c>
    </row>
    <row r="528" spans="1:11" x14ac:dyDescent="0.25">
      <c r="A528" s="131">
        <v>2856</v>
      </c>
      <c r="B528" s="131">
        <v>67</v>
      </c>
      <c r="C528" s="132" t="s">
        <v>2195</v>
      </c>
      <c r="D528" s="171">
        <v>3</v>
      </c>
      <c r="E528" s="133">
        <v>26</v>
      </c>
      <c r="F528" s="139" t="s">
        <v>2207</v>
      </c>
      <c r="G528" s="141" t="s">
        <v>1269</v>
      </c>
      <c r="H528" s="232">
        <v>35</v>
      </c>
      <c r="I528" s="137" t="s">
        <v>1200</v>
      </c>
      <c r="J528" s="141">
        <v>7</v>
      </c>
      <c r="K528" s="172">
        <f t="shared" si="20"/>
        <v>245</v>
      </c>
    </row>
    <row r="529" spans="1:11" x14ac:dyDescent="0.25">
      <c r="A529" s="131">
        <v>3151</v>
      </c>
      <c r="B529" s="131">
        <v>51</v>
      </c>
      <c r="C529" s="132" t="s">
        <v>2298</v>
      </c>
      <c r="D529" s="131">
        <v>4</v>
      </c>
      <c r="E529" s="184">
        <f>+E528+1</f>
        <v>27</v>
      </c>
      <c r="F529" s="157" t="s">
        <v>2339</v>
      </c>
      <c r="G529" s="141" t="s">
        <v>8</v>
      </c>
      <c r="H529" s="232">
        <v>260</v>
      </c>
      <c r="I529" s="137" t="s">
        <v>1200</v>
      </c>
      <c r="J529" s="141">
        <v>3</v>
      </c>
      <c r="K529" s="136">
        <f t="shared" si="20"/>
        <v>780</v>
      </c>
    </row>
    <row r="530" spans="1:11" x14ac:dyDescent="0.25">
      <c r="A530" s="131">
        <v>3150</v>
      </c>
      <c r="B530" s="131">
        <v>51</v>
      </c>
      <c r="C530" s="132" t="s">
        <v>2298</v>
      </c>
      <c r="D530" s="131">
        <v>4</v>
      </c>
      <c r="E530" s="184">
        <f>+E529+1</f>
        <v>28</v>
      </c>
      <c r="F530" s="157" t="s">
        <v>2338</v>
      </c>
      <c r="G530" s="141" t="s">
        <v>8</v>
      </c>
      <c r="H530" s="232">
        <v>260</v>
      </c>
      <c r="I530" s="137" t="s">
        <v>1200</v>
      </c>
      <c r="J530" s="141">
        <v>3</v>
      </c>
      <c r="K530" s="136">
        <f t="shared" si="20"/>
        <v>780</v>
      </c>
    </row>
    <row r="531" spans="1:11" x14ac:dyDescent="0.25">
      <c r="A531" s="131">
        <v>3152</v>
      </c>
      <c r="B531" s="131">
        <v>51</v>
      </c>
      <c r="C531" s="132" t="s">
        <v>2298</v>
      </c>
      <c r="D531" s="131">
        <v>4</v>
      </c>
      <c r="E531" s="184">
        <f>+E530+1</f>
        <v>29</v>
      </c>
      <c r="F531" s="157" t="s">
        <v>2340</v>
      </c>
      <c r="G531" s="141" t="s">
        <v>8</v>
      </c>
      <c r="H531" s="232">
        <v>260</v>
      </c>
      <c r="I531" s="137" t="s">
        <v>1200</v>
      </c>
      <c r="J531" s="141">
        <v>3</v>
      </c>
      <c r="K531" s="136">
        <f t="shared" si="20"/>
        <v>780</v>
      </c>
    </row>
    <row r="532" spans="1:11" x14ac:dyDescent="0.25">
      <c r="A532" s="131">
        <v>998</v>
      </c>
      <c r="B532" s="131">
        <v>30</v>
      </c>
      <c r="C532" s="132" t="s">
        <v>1568</v>
      </c>
      <c r="D532" s="171">
        <v>5</v>
      </c>
      <c r="E532" s="133">
        <v>5</v>
      </c>
      <c r="F532" s="165" t="s">
        <v>1573</v>
      </c>
      <c r="G532" s="163" t="s">
        <v>8</v>
      </c>
      <c r="H532" s="232">
        <v>4</v>
      </c>
      <c r="I532" s="137" t="s">
        <v>1197</v>
      </c>
      <c r="J532" s="163">
        <v>150</v>
      </c>
      <c r="K532" s="136">
        <f t="shared" si="20"/>
        <v>600</v>
      </c>
    </row>
    <row r="533" spans="1:11" x14ac:dyDescent="0.25">
      <c r="A533" s="131">
        <v>4485</v>
      </c>
      <c r="B533" s="131">
        <v>56</v>
      </c>
      <c r="C533" s="132" t="s">
        <v>2685</v>
      </c>
      <c r="D533" s="131">
        <v>13</v>
      </c>
      <c r="E533" s="179">
        <v>48</v>
      </c>
      <c r="F533" s="154" t="s">
        <v>2707</v>
      </c>
      <c r="G533" s="141" t="s">
        <v>21</v>
      </c>
      <c r="H533" s="232">
        <v>10</v>
      </c>
      <c r="I533" s="137" t="s">
        <v>1197</v>
      </c>
      <c r="J533" s="141">
        <v>6</v>
      </c>
      <c r="K533" s="136">
        <f t="shared" si="20"/>
        <v>60</v>
      </c>
    </row>
    <row r="534" spans="1:11" x14ac:dyDescent="0.25">
      <c r="A534" s="131">
        <v>416</v>
      </c>
      <c r="B534" s="131">
        <v>32</v>
      </c>
      <c r="C534" s="132" t="s">
        <v>1309</v>
      </c>
      <c r="D534" s="131">
        <v>13</v>
      </c>
      <c r="E534" s="133">
        <v>18</v>
      </c>
      <c r="F534" s="139" t="s">
        <v>1354</v>
      </c>
      <c r="G534" s="141" t="s">
        <v>1233</v>
      </c>
      <c r="H534" s="237">
        <v>4.1539999999999999</v>
      </c>
      <c r="I534" s="156" t="s">
        <v>1197</v>
      </c>
      <c r="J534" s="141">
        <v>5</v>
      </c>
      <c r="K534" s="136">
        <f t="shared" si="20"/>
        <v>20.77</v>
      </c>
    </row>
    <row r="535" spans="1:11" x14ac:dyDescent="0.25">
      <c r="A535" s="131">
        <v>2426</v>
      </c>
      <c r="B535" s="131">
        <v>60</v>
      </c>
      <c r="C535" s="132" t="s">
        <v>1862</v>
      </c>
      <c r="D535" s="171">
        <v>8</v>
      </c>
      <c r="E535" s="133">
        <v>42</v>
      </c>
      <c r="F535" s="154" t="s">
        <v>1993</v>
      </c>
      <c r="G535" s="163" t="s">
        <v>1994</v>
      </c>
      <c r="H535" s="232">
        <v>5</v>
      </c>
      <c r="I535" s="137" t="s">
        <v>1197</v>
      </c>
      <c r="J535" s="141">
        <v>40</v>
      </c>
      <c r="K535" s="172">
        <f t="shared" si="20"/>
        <v>200</v>
      </c>
    </row>
    <row r="536" spans="1:11" x14ac:dyDescent="0.25">
      <c r="A536" s="131">
        <v>192</v>
      </c>
      <c r="B536" s="131">
        <v>45</v>
      </c>
      <c r="C536" s="132" t="s">
        <v>1219</v>
      </c>
      <c r="D536" s="131">
        <v>3</v>
      </c>
      <c r="E536" s="133">
        <v>11</v>
      </c>
      <c r="F536" s="144" t="s">
        <v>1234</v>
      </c>
      <c r="G536" s="147" t="s">
        <v>21</v>
      </c>
      <c r="H536" s="241">
        <v>4.01</v>
      </c>
      <c r="I536" s="137" t="s">
        <v>1197</v>
      </c>
      <c r="J536" s="147">
        <v>23</v>
      </c>
      <c r="K536" s="136">
        <f t="shared" si="20"/>
        <v>92.22999999999999</v>
      </c>
    </row>
    <row r="537" spans="1:11" x14ac:dyDescent="0.25">
      <c r="A537" s="131">
        <v>3549</v>
      </c>
      <c r="B537" s="131">
        <v>23</v>
      </c>
      <c r="C537" s="132" t="s">
        <v>2451</v>
      </c>
      <c r="D537" s="131">
        <v>4</v>
      </c>
      <c r="E537" s="133">
        <v>5</v>
      </c>
      <c r="F537" s="154" t="s">
        <v>2459</v>
      </c>
      <c r="G537" s="141" t="s">
        <v>8</v>
      </c>
      <c r="H537" s="232">
        <v>1</v>
      </c>
      <c r="I537" s="137" t="s">
        <v>1197</v>
      </c>
      <c r="J537" s="141">
        <v>500</v>
      </c>
      <c r="K537" s="136">
        <f t="shared" si="20"/>
        <v>500</v>
      </c>
    </row>
    <row r="538" spans="1:11" x14ac:dyDescent="0.25">
      <c r="A538" s="131">
        <v>3365</v>
      </c>
      <c r="B538" s="131">
        <v>49</v>
      </c>
      <c r="C538" s="132" t="s">
        <v>2397</v>
      </c>
      <c r="D538" s="131">
        <v>3</v>
      </c>
      <c r="E538" s="133">
        <v>4</v>
      </c>
      <c r="F538" s="139" t="s">
        <v>2406</v>
      </c>
      <c r="G538" s="141" t="s">
        <v>22</v>
      </c>
      <c r="H538" s="232">
        <v>1</v>
      </c>
      <c r="I538" s="137" t="s">
        <v>1197</v>
      </c>
      <c r="J538" s="141">
        <v>400</v>
      </c>
      <c r="K538" s="172">
        <f t="shared" si="20"/>
        <v>400</v>
      </c>
    </row>
    <row r="539" spans="1:11" x14ac:dyDescent="0.25">
      <c r="A539" s="131">
        <v>4067</v>
      </c>
      <c r="B539" s="131">
        <v>49</v>
      </c>
      <c r="C539" s="132" t="s">
        <v>2588</v>
      </c>
      <c r="D539" s="131">
        <v>4</v>
      </c>
      <c r="E539" s="133">
        <v>4</v>
      </c>
      <c r="F539" s="154" t="s">
        <v>2454</v>
      </c>
      <c r="G539" s="141" t="s">
        <v>8</v>
      </c>
      <c r="H539" s="232">
        <v>1</v>
      </c>
      <c r="I539" s="137" t="s">
        <v>1197</v>
      </c>
      <c r="J539" s="141">
        <v>600</v>
      </c>
      <c r="K539" s="136">
        <f t="shared" si="20"/>
        <v>600</v>
      </c>
    </row>
    <row r="540" spans="1:11" x14ac:dyDescent="0.25">
      <c r="A540" s="131">
        <v>2740</v>
      </c>
      <c r="B540" s="131">
        <v>68</v>
      </c>
      <c r="C540" s="132" t="s">
        <v>2163</v>
      </c>
      <c r="D540" s="171">
        <v>4</v>
      </c>
      <c r="E540" s="133">
        <v>1</v>
      </c>
      <c r="F540" s="139" t="s">
        <v>1302</v>
      </c>
      <c r="G540" s="141" t="s">
        <v>8</v>
      </c>
      <c r="H540" s="232">
        <v>2</v>
      </c>
      <c r="I540" s="137" t="s">
        <v>1197</v>
      </c>
      <c r="J540" s="141">
        <v>500</v>
      </c>
      <c r="K540" s="136">
        <f t="shared" si="20"/>
        <v>1000</v>
      </c>
    </row>
    <row r="541" spans="1:11" x14ac:dyDescent="0.25">
      <c r="A541" s="131">
        <v>3768</v>
      </c>
      <c r="B541" s="131">
        <v>53</v>
      </c>
      <c r="C541" s="132" t="s">
        <v>2500</v>
      </c>
      <c r="D541" s="131">
        <v>2</v>
      </c>
      <c r="E541" s="133">
        <v>3</v>
      </c>
      <c r="F541" s="139" t="s">
        <v>2504</v>
      </c>
      <c r="G541" s="141" t="s">
        <v>1241</v>
      </c>
      <c r="H541" s="232">
        <v>0.6</v>
      </c>
      <c r="I541" s="137" t="s">
        <v>1197</v>
      </c>
      <c r="J541" s="141">
        <v>500</v>
      </c>
      <c r="K541" s="136">
        <f t="shared" si="20"/>
        <v>300</v>
      </c>
    </row>
    <row r="542" spans="1:11" x14ac:dyDescent="0.25">
      <c r="A542" s="131">
        <v>2738</v>
      </c>
      <c r="B542" s="131">
        <v>68</v>
      </c>
      <c r="C542" s="132" t="s">
        <v>2163</v>
      </c>
      <c r="D542" s="171">
        <v>3</v>
      </c>
      <c r="E542" s="133">
        <v>3</v>
      </c>
      <c r="F542" s="139" t="s">
        <v>2165</v>
      </c>
      <c r="G542" s="141" t="s">
        <v>8</v>
      </c>
      <c r="H542" s="232">
        <v>3</v>
      </c>
      <c r="I542" s="137" t="s">
        <v>1197</v>
      </c>
      <c r="J542" s="141">
        <v>100</v>
      </c>
      <c r="K542" s="136">
        <f t="shared" si="20"/>
        <v>300</v>
      </c>
    </row>
    <row r="543" spans="1:11" x14ac:dyDescent="0.25">
      <c r="A543" s="131">
        <v>2857</v>
      </c>
      <c r="B543" s="131">
        <v>67</v>
      </c>
      <c r="C543" s="132" t="s">
        <v>2195</v>
      </c>
      <c r="D543" s="171">
        <v>3</v>
      </c>
      <c r="E543" s="133">
        <v>27</v>
      </c>
      <c r="F543" s="139" t="s">
        <v>2208</v>
      </c>
      <c r="G543" s="141" t="s">
        <v>2200</v>
      </c>
      <c r="H543" s="232">
        <v>4.5</v>
      </c>
      <c r="I543" s="137" t="s">
        <v>1197</v>
      </c>
      <c r="J543" s="147">
        <v>20</v>
      </c>
      <c r="K543" s="172">
        <f t="shared" si="20"/>
        <v>90</v>
      </c>
    </row>
    <row r="544" spans="1:11" x14ac:dyDescent="0.25">
      <c r="A544" s="131">
        <v>2764</v>
      </c>
      <c r="B544" s="131">
        <v>68</v>
      </c>
      <c r="C544" s="132" t="s">
        <v>2163</v>
      </c>
      <c r="D544" s="171">
        <v>9</v>
      </c>
      <c r="E544" s="133">
        <v>5</v>
      </c>
      <c r="F544" s="139" t="s">
        <v>2179</v>
      </c>
      <c r="G544" s="141" t="s">
        <v>8</v>
      </c>
      <c r="H544" s="232">
        <v>4</v>
      </c>
      <c r="I544" s="137" t="s">
        <v>1197</v>
      </c>
      <c r="J544" s="141">
        <v>200</v>
      </c>
      <c r="K544" s="172">
        <f t="shared" si="20"/>
        <v>800</v>
      </c>
    </row>
    <row r="545" spans="1:11" x14ac:dyDescent="0.25">
      <c r="A545" s="131">
        <v>1114</v>
      </c>
      <c r="B545" s="131">
        <v>30</v>
      </c>
      <c r="C545" s="132" t="s">
        <v>1575</v>
      </c>
      <c r="D545" s="171">
        <v>5</v>
      </c>
      <c r="E545" s="133">
        <v>47</v>
      </c>
      <c r="F545" s="139" t="s">
        <v>1593</v>
      </c>
      <c r="G545" s="163" t="s">
        <v>8</v>
      </c>
      <c r="H545" s="232">
        <v>85</v>
      </c>
      <c r="I545" s="137" t="s">
        <v>1197</v>
      </c>
      <c r="J545" s="163">
        <v>2</v>
      </c>
      <c r="K545" s="136">
        <f t="shared" si="20"/>
        <v>170</v>
      </c>
    </row>
    <row r="546" spans="1:11" x14ac:dyDescent="0.25">
      <c r="A546" s="131">
        <v>808</v>
      </c>
      <c r="B546" s="131">
        <v>34</v>
      </c>
      <c r="C546" s="132" t="s">
        <v>1531</v>
      </c>
      <c r="D546" s="171">
        <v>10</v>
      </c>
      <c r="E546" s="133">
        <v>11</v>
      </c>
      <c r="F546" s="173" t="s">
        <v>1553</v>
      </c>
      <c r="G546" s="163" t="s">
        <v>8</v>
      </c>
      <c r="H546" s="239">
        <v>50</v>
      </c>
      <c r="I546" s="156" t="s">
        <v>1197</v>
      </c>
      <c r="J546" s="163">
        <v>1</v>
      </c>
      <c r="K546" s="136">
        <f t="shared" si="20"/>
        <v>50</v>
      </c>
    </row>
    <row r="547" spans="1:11" x14ac:dyDescent="0.25">
      <c r="A547" s="131">
        <v>2858</v>
      </c>
      <c r="B547" s="131">
        <v>67</v>
      </c>
      <c r="C547" s="132" t="s">
        <v>2195</v>
      </c>
      <c r="D547" s="171">
        <v>3</v>
      </c>
      <c r="E547" s="133">
        <v>28</v>
      </c>
      <c r="F547" s="139" t="s">
        <v>2209</v>
      </c>
      <c r="G547" s="141" t="s">
        <v>1272</v>
      </c>
      <c r="H547" s="232">
        <v>180</v>
      </c>
      <c r="I547" s="137" t="s">
        <v>1197</v>
      </c>
      <c r="J547" s="141">
        <v>4</v>
      </c>
      <c r="K547" s="136">
        <f t="shared" si="20"/>
        <v>720</v>
      </c>
    </row>
    <row r="548" spans="1:11" x14ac:dyDescent="0.25">
      <c r="A548" s="131">
        <v>2859</v>
      </c>
      <c r="B548" s="131">
        <v>67</v>
      </c>
      <c r="C548" s="132" t="s">
        <v>2195</v>
      </c>
      <c r="D548" s="171">
        <v>3</v>
      </c>
      <c r="E548" s="133">
        <v>29</v>
      </c>
      <c r="F548" s="139" t="s">
        <v>2210</v>
      </c>
      <c r="G548" s="141" t="s">
        <v>1272</v>
      </c>
      <c r="H548" s="232">
        <v>140</v>
      </c>
      <c r="I548" s="137" t="s">
        <v>1197</v>
      </c>
      <c r="J548" s="141">
        <v>6</v>
      </c>
      <c r="K548" s="172">
        <f t="shared" si="20"/>
        <v>840</v>
      </c>
    </row>
    <row r="549" spans="1:11" x14ac:dyDescent="0.25">
      <c r="A549" s="131">
        <v>2033</v>
      </c>
      <c r="B549" s="131">
        <v>64</v>
      </c>
      <c r="C549" s="132" t="s">
        <v>1789</v>
      </c>
      <c r="D549" s="171">
        <v>2</v>
      </c>
      <c r="E549" s="133">
        <v>1</v>
      </c>
      <c r="F549" s="150" t="s">
        <v>1810</v>
      </c>
      <c r="G549" s="147" t="s">
        <v>15</v>
      </c>
      <c r="H549" s="240">
        <v>320</v>
      </c>
      <c r="I549" s="137" t="s">
        <v>1197</v>
      </c>
      <c r="J549" s="191">
        <v>1</v>
      </c>
      <c r="K549" s="136">
        <f t="shared" si="20"/>
        <v>320</v>
      </c>
    </row>
    <row r="550" spans="1:11" x14ac:dyDescent="0.25">
      <c r="A550" s="131">
        <v>4357</v>
      </c>
      <c r="B550" s="131">
        <v>56</v>
      </c>
      <c r="C550" s="132" t="s">
        <v>2672</v>
      </c>
      <c r="D550" s="131">
        <v>5</v>
      </c>
      <c r="E550" s="211">
        <v>1</v>
      </c>
      <c r="F550" s="214" t="s">
        <v>2679</v>
      </c>
      <c r="G550" s="217" t="s">
        <v>19</v>
      </c>
      <c r="H550" s="263">
        <v>1.2</v>
      </c>
      <c r="I550" s="137" t="s">
        <v>1197</v>
      </c>
      <c r="J550" s="218">
        <v>900</v>
      </c>
      <c r="K550" s="136">
        <f t="shared" si="20"/>
        <v>1080</v>
      </c>
    </row>
    <row r="551" spans="1:11" x14ac:dyDescent="0.25">
      <c r="A551" s="131">
        <v>518</v>
      </c>
      <c r="B551" s="131">
        <v>32</v>
      </c>
      <c r="C551" s="132" t="s">
        <v>1403</v>
      </c>
      <c r="D551" s="131">
        <v>3</v>
      </c>
      <c r="E551" s="133">
        <v>1</v>
      </c>
      <c r="F551" s="139" t="s">
        <v>1406</v>
      </c>
      <c r="G551" s="141" t="s">
        <v>15</v>
      </c>
      <c r="H551" s="232">
        <v>400</v>
      </c>
      <c r="I551" s="156" t="s">
        <v>1197</v>
      </c>
      <c r="J551" s="159">
        <v>7</v>
      </c>
      <c r="K551" s="136">
        <f t="shared" si="20"/>
        <v>2800</v>
      </c>
    </row>
    <row r="552" spans="1:11" x14ac:dyDescent="0.25">
      <c r="A552" s="131">
        <v>4273</v>
      </c>
      <c r="B552" s="131">
        <v>56</v>
      </c>
      <c r="C552" s="132" t="s">
        <v>2648</v>
      </c>
      <c r="D552" s="131">
        <v>11</v>
      </c>
      <c r="E552" s="133">
        <v>2</v>
      </c>
      <c r="F552" s="139" t="s">
        <v>2658</v>
      </c>
      <c r="G552" s="141" t="s">
        <v>15</v>
      </c>
      <c r="H552" s="232">
        <v>40</v>
      </c>
      <c r="I552" s="137" t="s">
        <v>1197</v>
      </c>
      <c r="J552" s="141">
        <v>60</v>
      </c>
      <c r="K552" s="136">
        <f t="shared" si="20"/>
        <v>2400</v>
      </c>
    </row>
    <row r="553" spans="1:11" x14ac:dyDescent="0.25">
      <c r="A553" s="131">
        <v>2860</v>
      </c>
      <c r="B553" s="131">
        <v>67</v>
      </c>
      <c r="C553" s="132" t="s">
        <v>2195</v>
      </c>
      <c r="D553" s="171">
        <v>3</v>
      </c>
      <c r="E553" s="133">
        <v>30</v>
      </c>
      <c r="F553" s="139" t="s">
        <v>2211</v>
      </c>
      <c r="G553" s="147" t="s">
        <v>15</v>
      </c>
      <c r="H553" s="239">
        <v>230</v>
      </c>
      <c r="I553" s="137" t="s">
        <v>1197</v>
      </c>
      <c r="J553" s="147">
        <v>4</v>
      </c>
      <c r="K553" s="172">
        <f t="shared" si="20"/>
        <v>920</v>
      </c>
    </row>
    <row r="554" spans="1:11" x14ac:dyDescent="0.25">
      <c r="A554" s="131">
        <v>4432</v>
      </c>
      <c r="B554" s="131">
        <v>56</v>
      </c>
      <c r="C554" s="132" t="s">
        <v>2685</v>
      </c>
      <c r="D554" s="131">
        <v>10</v>
      </c>
      <c r="E554" s="184">
        <v>3</v>
      </c>
      <c r="F554" s="139" t="s">
        <v>2697</v>
      </c>
      <c r="G554" s="141" t="s">
        <v>15</v>
      </c>
      <c r="H554" s="232">
        <v>120</v>
      </c>
      <c r="I554" s="137" t="s">
        <v>1197</v>
      </c>
      <c r="J554" s="141">
        <v>4</v>
      </c>
      <c r="K554" s="136">
        <f t="shared" si="20"/>
        <v>480</v>
      </c>
    </row>
    <row r="555" spans="1:11" x14ac:dyDescent="0.25">
      <c r="A555" s="131">
        <v>4435</v>
      </c>
      <c r="B555" s="131">
        <v>56</v>
      </c>
      <c r="C555" s="132" t="s">
        <v>2685</v>
      </c>
      <c r="D555" s="131">
        <v>11</v>
      </c>
      <c r="E555" s="179">
        <v>2</v>
      </c>
      <c r="F555" s="139" t="s">
        <v>2697</v>
      </c>
      <c r="G555" s="141" t="s">
        <v>15</v>
      </c>
      <c r="H555" s="232">
        <v>120</v>
      </c>
      <c r="I555" s="137" t="s">
        <v>1197</v>
      </c>
      <c r="J555" s="141">
        <v>2</v>
      </c>
      <c r="K555" s="136">
        <f t="shared" si="20"/>
        <v>240</v>
      </c>
    </row>
    <row r="556" spans="1:11" x14ac:dyDescent="0.25">
      <c r="A556" s="131">
        <v>2861</v>
      </c>
      <c r="B556" s="131">
        <v>67</v>
      </c>
      <c r="C556" s="132" t="s">
        <v>2195</v>
      </c>
      <c r="D556" s="171">
        <v>3</v>
      </c>
      <c r="E556" s="133">
        <v>31</v>
      </c>
      <c r="F556" s="139" t="s">
        <v>2212</v>
      </c>
      <c r="G556" s="141" t="s">
        <v>15</v>
      </c>
      <c r="H556" s="232">
        <v>400</v>
      </c>
      <c r="I556" s="137" t="s">
        <v>1197</v>
      </c>
      <c r="J556" s="141">
        <v>3</v>
      </c>
      <c r="K556" s="136">
        <f t="shared" si="20"/>
        <v>1200</v>
      </c>
    </row>
    <row r="557" spans="1:11" x14ac:dyDescent="0.25">
      <c r="A557" s="131">
        <v>4431</v>
      </c>
      <c r="B557" s="131">
        <v>56</v>
      </c>
      <c r="C557" s="132" t="s">
        <v>2685</v>
      </c>
      <c r="D557" s="131">
        <v>10</v>
      </c>
      <c r="E557" s="184">
        <v>2</v>
      </c>
      <c r="F557" s="139" t="s">
        <v>2696</v>
      </c>
      <c r="G557" s="141" t="s">
        <v>15</v>
      </c>
      <c r="H557" s="232">
        <v>120</v>
      </c>
      <c r="I557" s="137" t="s">
        <v>1197</v>
      </c>
      <c r="J557" s="141">
        <v>4</v>
      </c>
      <c r="K557" s="136">
        <f t="shared" si="20"/>
        <v>480</v>
      </c>
    </row>
    <row r="558" spans="1:11" x14ac:dyDescent="0.25">
      <c r="A558" s="131">
        <v>4434</v>
      </c>
      <c r="B558" s="131">
        <v>56</v>
      </c>
      <c r="C558" s="132" t="s">
        <v>2685</v>
      </c>
      <c r="D558" s="131">
        <v>11</v>
      </c>
      <c r="E558" s="179">
        <v>1</v>
      </c>
      <c r="F558" s="139" t="s">
        <v>2696</v>
      </c>
      <c r="G558" s="141" t="s">
        <v>15</v>
      </c>
      <c r="H558" s="232">
        <v>120</v>
      </c>
      <c r="I558" s="137" t="s">
        <v>1197</v>
      </c>
      <c r="J558" s="141">
        <v>2</v>
      </c>
      <c r="K558" s="136">
        <f t="shared" si="20"/>
        <v>240</v>
      </c>
    </row>
    <row r="559" spans="1:11" x14ac:dyDescent="0.25">
      <c r="A559" s="131">
        <v>2862</v>
      </c>
      <c r="B559" s="131">
        <v>67</v>
      </c>
      <c r="C559" s="132" t="s">
        <v>2195</v>
      </c>
      <c r="D559" s="171">
        <v>3</v>
      </c>
      <c r="E559" s="133">
        <v>32</v>
      </c>
      <c r="F559" s="139" t="s">
        <v>2213</v>
      </c>
      <c r="G559" s="147" t="s">
        <v>15</v>
      </c>
      <c r="H559" s="239">
        <v>230</v>
      </c>
      <c r="I559" s="137" t="s">
        <v>1197</v>
      </c>
      <c r="J559" s="147">
        <v>4</v>
      </c>
      <c r="K559" s="172">
        <f t="shared" si="20"/>
        <v>920</v>
      </c>
    </row>
    <row r="560" spans="1:11" x14ac:dyDescent="0.25">
      <c r="A560" s="131">
        <v>4276</v>
      </c>
      <c r="B560" s="131">
        <v>56</v>
      </c>
      <c r="C560" s="132" t="s">
        <v>2648</v>
      </c>
      <c r="D560" s="131">
        <v>11</v>
      </c>
      <c r="E560" s="133">
        <v>5</v>
      </c>
      <c r="F560" s="157" t="s">
        <v>2661</v>
      </c>
      <c r="G560" s="175" t="s">
        <v>21</v>
      </c>
      <c r="H560" s="232">
        <v>28</v>
      </c>
      <c r="I560" s="137" t="s">
        <v>1197</v>
      </c>
      <c r="J560" s="141">
        <v>15</v>
      </c>
      <c r="K560" s="136">
        <f t="shared" si="20"/>
        <v>420</v>
      </c>
    </row>
    <row r="561" spans="1:11" x14ac:dyDescent="0.25">
      <c r="A561" s="131">
        <v>3334</v>
      </c>
      <c r="B561" s="131">
        <v>49</v>
      </c>
      <c r="C561" s="132" t="s">
        <v>2350</v>
      </c>
      <c r="D561" s="171">
        <v>5</v>
      </c>
      <c r="E561" s="133">
        <v>43</v>
      </c>
      <c r="F561" s="139" t="s">
        <v>2395</v>
      </c>
      <c r="G561" s="141" t="s">
        <v>8</v>
      </c>
      <c r="H561" s="232">
        <v>8</v>
      </c>
      <c r="I561" s="137" t="s">
        <v>1197</v>
      </c>
      <c r="J561" s="141">
        <v>5</v>
      </c>
      <c r="K561" s="136">
        <f t="shared" si="20"/>
        <v>40</v>
      </c>
    </row>
    <row r="562" spans="1:11" x14ac:dyDescent="0.25">
      <c r="A562" s="131">
        <v>4206</v>
      </c>
      <c r="B562" s="131">
        <v>50</v>
      </c>
      <c r="C562" s="132" t="s">
        <v>2594</v>
      </c>
      <c r="D562" s="131">
        <v>6</v>
      </c>
      <c r="E562" s="133">
        <v>65</v>
      </c>
      <c r="F562" s="139" t="s">
        <v>2632</v>
      </c>
      <c r="G562" s="141" t="s">
        <v>21</v>
      </c>
      <c r="H562" s="232">
        <v>5</v>
      </c>
      <c r="I562" s="137" t="s">
        <v>1200</v>
      </c>
      <c r="J562" s="141">
        <v>5</v>
      </c>
      <c r="K562" s="136">
        <f t="shared" si="20"/>
        <v>25</v>
      </c>
    </row>
    <row r="563" spans="1:11" x14ac:dyDescent="0.25">
      <c r="A563" s="131">
        <v>950</v>
      </c>
      <c r="B563" s="131">
        <v>30</v>
      </c>
      <c r="C563" s="132" t="s">
        <v>1562</v>
      </c>
      <c r="D563" s="171">
        <v>1</v>
      </c>
      <c r="E563" s="133">
        <v>15</v>
      </c>
      <c r="F563" s="134" t="s">
        <v>2731</v>
      </c>
      <c r="G563" s="163" t="s">
        <v>9</v>
      </c>
      <c r="H563" s="232">
        <v>0.1</v>
      </c>
      <c r="I563" s="137" t="s">
        <v>1190</v>
      </c>
      <c r="J563" s="163">
        <v>20</v>
      </c>
      <c r="K563" s="136">
        <f t="shared" si="20"/>
        <v>2</v>
      </c>
    </row>
    <row r="564" spans="1:11" x14ac:dyDescent="0.25">
      <c r="A564" s="131">
        <v>965</v>
      </c>
      <c r="B564" s="131">
        <v>30</v>
      </c>
      <c r="C564" s="132" t="s">
        <v>1562</v>
      </c>
      <c r="D564" s="171">
        <v>2</v>
      </c>
      <c r="E564" s="133">
        <v>15</v>
      </c>
      <c r="F564" s="134" t="s">
        <v>2732</v>
      </c>
      <c r="G564" s="163" t="s">
        <v>9</v>
      </c>
      <c r="H564" s="232">
        <v>5</v>
      </c>
      <c r="I564" s="137" t="s">
        <v>1190</v>
      </c>
      <c r="J564" s="163">
        <v>20</v>
      </c>
      <c r="K564" s="172">
        <f t="shared" si="20"/>
        <v>100</v>
      </c>
    </row>
    <row r="565" spans="1:11" x14ac:dyDescent="0.25">
      <c r="A565" s="131">
        <v>1178</v>
      </c>
      <c r="B565" s="131">
        <v>44</v>
      </c>
      <c r="C565" s="132" t="s">
        <v>1594</v>
      </c>
      <c r="D565" s="171">
        <v>7</v>
      </c>
      <c r="E565" s="133">
        <v>5</v>
      </c>
      <c r="F565" s="139" t="s">
        <v>1611</v>
      </c>
      <c r="G565" s="154" t="s">
        <v>9</v>
      </c>
      <c r="H565" s="234">
        <v>20</v>
      </c>
      <c r="I565" s="137" t="s">
        <v>1190</v>
      </c>
      <c r="J565" s="141">
        <v>4</v>
      </c>
      <c r="K565" s="136">
        <f t="shared" si="20"/>
        <v>80</v>
      </c>
    </row>
    <row r="566" spans="1:11" x14ac:dyDescent="0.25">
      <c r="A566" s="131">
        <v>1656</v>
      </c>
      <c r="B566" s="131">
        <v>57</v>
      </c>
      <c r="C566" s="132" t="s">
        <v>1751</v>
      </c>
      <c r="D566" s="171">
        <v>13</v>
      </c>
      <c r="E566" s="133">
        <v>5</v>
      </c>
      <c r="F566" s="139" t="s">
        <v>1611</v>
      </c>
      <c r="G566" s="141" t="s">
        <v>9</v>
      </c>
      <c r="H566" s="232">
        <v>200</v>
      </c>
      <c r="I566" s="137" t="s">
        <v>1190</v>
      </c>
      <c r="J566" s="141">
        <v>3</v>
      </c>
      <c r="K566" s="136">
        <f t="shared" si="20"/>
        <v>600</v>
      </c>
    </row>
    <row r="567" spans="1:11" x14ac:dyDescent="0.25">
      <c r="A567" s="131">
        <v>4359</v>
      </c>
      <c r="B567" s="131">
        <v>56</v>
      </c>
      <c r="C567" s="132" t="s">
        <v>2672</v>
      </c>
      <c r="D567" s="131">
        <v>5</v>
      </c>
      <c r="E567" s="211">
        <v>3</v>
      </c>
      <c r="F567" s="212" t="s">
        <v>2676</v>
      </c>
      <c r="G567" s="220" t="s">
        <v>8</v>
      </c>
      <c r="H567" s="254">
        <v>1.2</v>
      </c>
      <c r="I567" s="137" t="s">
        <v>1178</v>
      </c>
      <c r="J567" s="219">
        <v>900</v>
      </c>
      <c r="K567" s="136">
        <f t="shared" si="20"/>
        <v>1080</v>
      </c>
    </row>
    <row r="568" spans="1:11" x14ac:dyDescent="0.25">
      <c r="A568" s="131">
        <v>1102</v>
      </c>
      <c r="B568" s="131">
        <v>30</v>
      </c>
      <c r="C568" s="132" t="s">
        <v>1575</v>
      </c>
      <c r="D568" s="171">
        <v>5</v>
      </c>
      <c r="E568" s="133">
        <v>35</v>
      </c>
      <c r="F568" s="139" t="s">
        <v>1588</v>
      </c>
      <c r="G568" s="163" t="s">
        <v>1360</v>
      </c>
      <c r="H568" s="232">
        <v>3.5</v>
      </c>
      <c r="I568" s="137" t="s">
        <v>1200</v>
      </c>
      <c r="J568" s="163">
        <v>6</v>
      </c>
      <c r="K568" s="136">
        <f t="shared" si="20"/>
        <v>21</v>
      </c>
    </row>
    <row r="569" spans="1:11" x14ac:dyDescent="0.25">
      <c r="A569" s="131">
        <v>2222</v>
      </c>
      <c r="B569" s="131">
        <v>3</v>
      </c>
      <c r="C569" s="132" t="s">
        <v>1829</v>
      </c>
      <c r="D569" s="171">
        <v>12</v>
      </c>
      <c r="E569" s="133">
        <v>4</v>
      </c>
      <c r="F569" s="139" t="s">
        <v>1588</v>
      </c>
      <c r="G569" s="163" t="s">
        <v>8</v>
      </c>
      <c r="H569" s="232">
        <v>7</v>
      </c>
      <c r="I569" s="137" t="s">
        <v>1200</v>
      </c>
      <c r="J569" s="141">
        <v>600</v>
      </c>
      <c r="K569" s="172">
        <f t="shared" si="20"/>
        <v>4200</v>
      </c>
    </row>
    <row r="570" spans="1:11" x14ac:dyDescent="0.25">
      <c r="A570" s="131">
        <v>457</v>
      </c>
      <c r="B570" s="131">
        <v>32</v>
      </c>
      <c r="C570" s="132" t="s">
        <v>1309</v>
      </c>
      <c r="D570" s="131">
        <v>13</v>
      </c>
      <c r="E570" s="133">
        <v>59</v>
      </c>
      <c r="F570" s="139" t="s">
        <v>1372</v>
      </c>
      <c r="G570" s="141" t="s">
        <v>1373</v>
      </c>
      <c r="H570" s="237">
        <v>275</v>
      </c>
      <c r="I570" s="137" t="s">
        <v>1200</v>
      </c>
      <c r="J570" s="141">
        <v>0.06</v>
      </c>
      <c r="K570" s="136">
        <f t="shared" si="20"/>
        <v>16.5</v>
      </c>
    </row>
    <row r="571" spans="1:11" x14ac:dyDescent="0.25">
      <c r="A571" s="131">
        <v>252</v>
      </c>
      <c r="B571" s="131">
        <v>45</v>
      </c>
      <c r="C571" s="132" t="s">
        <v>1253</v>
      </c>
      <c r="D571" s="131">
        <v>5</v>
      </c>
      <c r="E571" s="141">
        <v>4</v>
      </c>
      <c r="F571" s="139" t="s">
        <v>1261</v>
      </c>
      <c r="G571" s="139" t="s">
        <v>8</v>
      </c>
      <c r="H571" s="232">
        <v>360</v>
      </c>
      <c r="I571" s="137" t="s">
        <v>1200</v>
      </c>
      <c r="J571" s="141">
        <v>1</v>
      </c>
      <c r="K571" s="136">
        <f t="shared" si="20"/>
        <v>360</v>
      </c>
    </row>
    <row r="572" spans="1:11" x14ac:dyDescent="0.25">
      <c r="A572" s="131">
        <v>2596</v>
      </c>
      <c r="B572" s="131">
        <v>63</v>
      </c>
      <c r="C572" s="132" t="s">
        <v>2055</v>
      </c>
      <c r="D572" s="171">
        <v>4</v>
      </c>
      <c r="E572" s="133">
        <v>21</v>
      </c>
      <c r="F572" s="139" t="s">
        <v>2077</v>
      </c>
      <c r="G572" s="141" t="s">
        <v>8</v>
      </c>
      <c r="H572" s="232">
        <v>10</v>
      </c>
      <c r="I572" s="137" t="s">
        <v>1200</v>
      </c>
      <c r="J572" s="141">
        <v>25</v>
      </c>
      <c r="K572" s="136">
        <f t="shared" si="20"/>
        <v>250</v>
      </c>
    </row>
    <row r="573" spans="1:11" x14ac:dyDescent="0.25">
      <c r="A573" s="131">
        <v>2378</v>
      </c>
      <c r="B573" s="131">
        <v>60</v>
      </c>
      <c r="C573" s="132" t="s">
        <v>1862</v>
      </c>
      <c r="D573" s="171">
        <v>7</v>
      </c>
      <c r="E573" s="133">
        <v>35</v>
      </c>
      <c r="F573" s="139" t="s">
        <v>1983</v>
      </c>
      <c r="G573" s="163" t="s">
        <v>1976</v>
      </c>
      <c r="H573" s="232">
        <v>70</v>
      </c>
      <c r="I573" s="137" t="s">
        <v>1200</v>
      </c>
      <c r="J573" s="195">
        <v>1</v>
      </c>
      <c r="K573" s="172">
        <f t="shared" si="20"/>
        <v>70</v>
      </c>
    </row>
    <row r="574" spans="1:11" x14ac:dyDescent="0.25">
      <c r="A574" s="131">
        <v>3457</v>
      </c>
      <c r="B574" s="131">
        <v>48</v>
      </c>
      <c r="C574" s="132" t="s">
        <v>2417</v>
      </c>
      <c r="D574" s="131">
        <v>1</v>
      </c>
      <c r="E574" s="133">
        <v>18</v>
      </c>
      <c r="F574" s="139" t="s">
        <v>2429</v>
      </c>
      <c r="G574" s="141" t="s">
        <v>22</v>
      </c>
      <c r="H574" s="232">
        <v>12.5</v>
      </c>
      <c r="I574" s="137" t="s">
        <v>1200</v>
      </c>
      <c r="J574" s="141">
        <v>100</v>
      </c>
      <c r="K574" s="136">
        <f t="shared" si="20"/>
        <v>1250</v>
      </c>
    </row>
    <row r="575" spans="1:11" x14ac:dyDescent="0.25">
      <c r="A575" s="131">
        <v>3697</v>
      </c>
      <c r="B575" s="131">
        <v>49</v>
      </c>
      <c r="C575" s="132" t="s">
        <v>2478</v>
      </c>
      <c r="D575" s="131">
        <v>5</v>
      </c>
      <c r="E575" s="133">
        <v>3</v>
      </c>
      <c r="F575" s="154" t="s">
        <v>2492</v>
      </c>
      <c r="G575" s="141" t="s">
        <v>22</v>
      </c>
      <c r="H575" s="232">
        <v>2</v>
      </c>
      <c r="I575" s="137" t="s">
        <v>1212</v>
      </c>
      <c r="J575" s="141">
        <v>500</v>
      </c>
      <c r="K575" s="136">
        <f t="shared" si="20"/>
        <v>1000</v>
      </c>
    </row>
    <row r="576" spans="1:11" x14ac:dyDescent="0.25">
      <c r="A576" s="131">
        <v>652</v>
      </c>
      <c r="B576" s="131">
        <v>33</v>
      </c>
      <c r="C576" s="132" t="s">
        <v>1440</v>
      </c>
      <c r="D576" s="131">
        <v>1</v>
      </c>
      <c r="E576" s="133">
        <v>32</v>
      </c>
      <c r="F576" s="157" t="s">
        <v>1468</v>
      </c>
      <c r="G576" s="166" t="s">
        <v>8</v>
      </c>
      <c r="H576" s="238">
        <v>60</v>
      </c>
      <c r="I576" s="137" t="s">
        <v>1200</v>
      </c>
      <c r="J576" s="168">
        <v>20</v>
      </c>
      <c r="K576" s="136">
        <f t="shared" si="20"/>
        <v>1200</v>
      </c>
    </row>
    <row r="577" spans="1:11" x14ac:dyDescent="0.25">
      <c r="A577" s="131">
        <v>653</v>
      </c>
      <c r="B577" s="131">
        <v>33</v>
      </c>
      <c r="C577" s="132" t="s">
        <v>1440</v>
      </c>
      <c r="D577" s="131">
        <v>1</v>
      </c>
      <c r="E577" s="133">
        <v>33</v>
      </c>
      <c r="F577" s="157" t="s">
        <v>1469</v>
      </c>
      <c r="G577" s="166" t="s">
        <v>8</v>
      </c>
      <c r="H577" s="238">
        <v>300</v>
      </c>
      <c r="I577" s="137" t="s">
        <v>1200</v>
      </c>
      <c r="J577" s="168">
        <v>4</v>
      </c>
      <c r="K577" s="136">
        <f t="shared" si="20"/>
        <v>1200</v>
      </c>
    </row>
    <row r="578" spans="1:11" x14ac:dyDescent="0.25">
      <c r="A578" s="131">
        <v>1268</v>
      </c>
      <c r="B578" s="131">
        <v>47</v>
      </c>
      <c r="C578" s="132" t="s">
        <v>1624</v>
      </c>
      <c r="D578" s="131">
        <v>4</v>
      </c>
      <c r="E578" s="133">
        <v>1</v>
      </c>
      <c r="F578" s="139" t="s">
        <v>1639</v>
      </c>
      <c r="G578" s="141" t="s">
        <v>1640</v>
      </c>
      <c r="H578" s="232">
        <v>350</v>
      </c>
      <c r="I578" s="137" t="s">
        <v>1178</v>
      </c>
      <c r="J578" s="141">
        <v>1</v>
      </c>
      <c r="K578" s="136">
        <f t="shared" si="20"/>
        <v>350</v>
      </c>
    </row>
    <row r="579" spans="1:11" x14ac:dyDescent="0.25">
      <c r="A579" s="131">
        <v>2620</v>
      </c>
      <c r="B579" s="131">
        <v>63</v>
      </c>
      <c r="C579" s="132" t="s">
        <v>2055</v>
      </c>
      <c r="D579" s="171">
        <v>4</v>
      </c>
      <c r="E579" s="133">
        <v>47</v>
      </c>
      <c r="F579" s="150" t="s">
        <v>2103</v>
      </c>
      <c r="G579" s="141" t="s">
        <v>9</v>
      </c>
      <c r="H579" s="232">
        <v>820</v>
      </c>
      <c r="I579" s="137" t="s">
        <v>1178</v>
      </c>
      <c r="J579" s="141">
        <v>5</v>
      </c>
      <c r="K579" s="136">
        <f t="shared" si="20"/>
        <v>4100</v>
      </c>
    </row>
    <row r="580" spans="1:11" ht="25.5" x14ac:dyDescent="0.25">
      <c r="A580" s="131">
        <v>2657</v>
      </c>
      <c r="B580" s="131">
        <v>63</v>
      </c>
      <c r="C580" s="132" t="s">
        <v>2055</v>
      </c>
      <c r="D580" s="171">
        <v>4</v>
      </c>
      <c r="E580" s="133">
        <v>91</v>
      </c>
      <c r="F580" s="139" t="s">
        <v>2124</v>
      </c>
      <c r="G580" s="141" t="s">
        <v>8</v>
      </c>
      <c r="H580" s="232">
        <v>0.4</v>
      </c>
      <c r="I580" s="137" t="s">
        <v>1197</v>
      </c>
      <c r="J580" s="141">
        <v>10</v>
      </c>
      <c r="K580" s="136">
        <f t="shared" si="20"/>
        <v>4</v>
      </c>
    </row>
    <row r="581" spans="1:11" x14ac:dyDescent="0.25">
      <c r="A581" s="131">
        <v>4041</v>
      </c>
      <c r="B581" s="131">
        <v>49</v>
      </c>
      <c r="C581" s="132" t="s">
        <v>2579</v>
      </c>
      <c r="D581" s="131">
        <v>5</v>
      </c>
      <c r="E581" s="133">
        <v>30</v>
      </c>
      <c r="F581" s="139" t="s">
        <v>2587</v>
      </c>
      <c r="G581" s="141" t="s">
        <v>8</v>
      </c>
      <c r="H581" s="232">
        <v>1</v>
      </c>
      <c r="I581" s="137" t="s">
        <v>1197</v>
      </c>
      <c r="J581" s="141">
        <v>10</v>
      </c>
      <c r="K581" s="136">
        <f t="shared" si="20"/>
        <v>10</v>
      </c>
    </row>
    <row r="582" spans="1:11" x14ac:dyDescent="0.25">
      <c r="A582" s="131">
        <v>432</v>
      </c>
      <c r="B582" s="131">
        <v>32</v>
      </c>
      <c r="C582" s="132" t="s">
        <v>1309</v>
      </c>
      <c r="D582" s="131">
        <v>13</v>
      </c>
      <c r="E582" s="133">
        <v>34</v>
      </c>
      <c r="F582" s="139" t="s">
        <v>1356</v>
      </c>
      <c r="G582" s="141" t="s">
        <v>8</v>
      </c>
      <c r="H582" s="237">
        <v>0.36580000000000001</v>
      </c>
      <c r="I582" s="156" t="s">
        <v>1197</v>
      </c>
      <c r="J582" s="141">
        <v>30</v>
      </c>
      <c r="K582" s="136">
        <f t="shared" si="20"/>
        <v>10.974</v>
      </c>
    </row>
    <row r="583" spans="1:11" x14ac:dyDescent="0.25">
      <c r="A583" s="131">
        <v>2401</v>
      </c>
      <c r="B583" s="131">
        <v>60</v>
      </c>
      <c r="C583" s="132" t="s">
        <v>1862</v>
      </c>
      <c r="D583" s="171">
        <v>8</v>
      </c>
      <c r="E583" s="133">
        <v>17</v>
      </c>
      <c r="F583" s="139" t="s">
        <v>1987</v>
      </c>
      <c r="G583" s="163" t="s">
        <v>1778</v>
      </c>
      <c r="H583" s="232">
        <v>0.5</v>
      </c>
      <c r="I583" s="137" t="s">
        <v>1197</v>
      </c>
      <c r="J583" s="141">
        <v>20</v>
      </c>
      <c r="K583" s="136">
        <f t="shared" ref="K583:K644" si="21">J583*H583</f>
        <v>10</v>
      </c>
    </row>
    <row r="584" spans="1:11" x14ac:dyDescent="0.25">
      <c r="A584" s="131">
        <v>4134</v>
      </c>
      <c r="B584" s="131">
        <v>50</v>
      </c>
      <c r="C584" s="132" t="s">
        <v>2594</v>
      </c>
      <c r="D584" s="131">
        <v>2</v>
      </c>
      <c r="E584" s="133">
        <v>1</v>
      </c>
      <c r="F584" s="139" t="s">
        <v>2613</v>
      </c>
      <c r="G584" s="141" t="s">
        <v>9</v>
      </c>
      <c r="H584" s="232">
        <v>3500</v>
      </c>
      <c r="I584" s="137" t="s">
        <v>1178</v>
      </c>
      <c r="J584" s="141">
        <v>1</v>
      </c>
      <c r="K584" s="136">
        <f t="shared" si="21"/>
        <v>3500</v>
      </c>
    </row>
    <row r="585" spans="1:11" x14ac:dyDescent="0.25">
      <c r="A585" s="131">
        <v>3146</v>
      </c>
      <c r="B585" s="131">
        <v>51</v>
      </c>
      <c r="C585" s="132" t="s">
        <v>2298</v>
      </c>
      <c r="D585" s="131">
        <v>4</v>
      </c>
      <c r="E585" s="184">
        <f>+E584+1</f>
        <v>2</v>
      </c>
      <c r="F585" s="157" t="s">
        <v>2334</v>
      </c>
      <c r="G585" s="141" t="s">
        <v>8</v>
      </c>
      <c r="H585" s="232">
        <v>2</v>
      </c>
      <c r="I585" s="137" t="s">
        <v>1200</v>
      </c>
      <c r="J585" s="141">
        <v>80</v>
      </c>
      <c r="K585" s="136">
        <f t="shared" si="21"/>
        <v>160</v>
      </c>
    </row>
    <row r="586" spans="1:11" x14ac:dyDescent="0.25">
      <c r="A586" s="131">
        <v>686</v>
      </c>
      <c r="B586" s="131">
        <v>33</v>
      </c>
      <c r="C586" s="132" t="s">
        <v>1440</v>
      </c>
      <c r="D586" s="131">
        <v>3</v>
      </c>
      <c r="E586" s="133">
        <v>20</v>
      </c>
      <c r="F586" s="139" t="s">
        <v>1501</v>
      </c>
      <c r="G586" s="141" t="s">
        <v>8</v>
      </c>
      <c r="H586" s="232">
        <v>600</v>
      </c>
      <c r="I586" s="137" t="s">
        <v>1200</v>
      </c>
      <c r="J586" s="141">
        <v>3</v>
      </c>
      <c r="K586" s="136">
        <f t="shared" si="21"/>
        <v>1800</v>
      </c>
    </row>
    <row r="587" spans="1:11" x14ac:dyDescent="0.25">
      <c r="A587" s="131">
        <v>2974</v>
      </c>
      <c r="B587" s="131">
        <v>2</v>
      </c>
      <c r="C587" s="132" t="s">
        <v>2271</v>
      </c>
      <c r="D587" s="171">
        <v>12</v>
      </c>
      <c r="E587" s="133">
        <v>1</v>
      </c>
      <c r="F587" s="139" t="s">
        <v>2276</v>
      </c>
      <c r="G587" s="141" t="s">
        <v>22</v>
      </c>
      <c r="H587" s="232">
        <v>120</v>
      </c>
      <c r="I587" s="137" t="s">
        <v>1200</v>
      </c>
      <c r="J587" s="141">
        <v>9</v>
      </c>
      <c r="K587" s="172">
        <f t="shared" si="21"/>
        <v>1080</v>
      </c>
    </row>
    <row r="588" spans="1:11" x14ac:dyDescent="0.25">
      <c r="A588" s="131">
        <v>4127</v>
      </c>
      <c r="B588" s="131">
        <v>50</v>
      </c>
      <c r="C588" s="132" t="s">
        <v>2594</v>
      </c>
      <c r="D588" s="131">
        <v>1</v>
      </c>
      <c r="E588" s="133">
        <v>22</v>
      </c>
      <c r="F588" s="139" t="s">
        <v>2730</v>
      </c>
      <c r="G588" s="141" t="s">
        <v>21</v>
      </c>
      <c r="H588" s="232">
        <v>1.2</v>
      </c>
      <c r="I588" s="137" t="s">
        <v>1212</v>
      </c>
      <c r="J588" s="141">
        <v>13</v>
      </c>
      <c r="K588" s="136">
        <f t="shared" si="21"/>
        <v>15.6</v>
      </c>
    </row>
    <row r="589" spans="1:11" x14ac:dyDescent="0.25">
      <c r="A589" s="131">
        <v>2496</v>
      </c>
      <c r="B589" s="131">
        <v>5</v>
      </c>
      <c r="C589" s="132" t="s">
        <v>1997</v>
      </c>
      <c r="D589" s="171">
        <v>6</v>
      </c>
      <c r="E589" s="196">
        <v>10</v>
      </c>
      <c r="F589" s="201" t="s">
        <v>2029</v>
      </c>
      <c r="G589" s="198" t="s">
        <v>1859</v>
      </c>
      <c r="H589" s="242">
        <v>25</v>
      </c>
      <c r="I589" s="137" t="s">
        <v>1200</v>
      </c>
      <c r="J589" s="198">
        <v>2</v>
      </c>
      <c r="K589" s="136">
        <f t="shared" si="21"/>
        <v>50</v>
      </c>
    </row>
    <row r="590" spans="1:11" x14ac:dyDescent="0.25">
      <c r="A590" s="131">
        <v>2625</v>
      </c>
      <c r="B590" s="131">
        <v>63</v>
      </c>
      <c r="C590" s="132" t="s">
        <v>2055</v>
      </c>
      <c r="D590" s="171">
        <v>4</v>
      </c>
      <c r="E590" s="133">
        <v>52</v>
      </c>
      <c r="F590" s="150" t="s">
        <v>2108</v>
      </c>
      <c r="G590" s="141" t="s">
        <v>1414</v>
      </c>
      <c r="H590" s="232">
        <v>69</v>
      </c>
      <c r="I590" s="137" t="s">
        <v>1200</v>
      </c>
      <c r="J590" s="141">
        <v>1</v>
      </c>
      <c r="K590" s="172">
        <f t="shared" si="21"/>
        <v>69</v>
      </c>
    </row>
    <row r="591" spans="1:11" x14ac:dyDescent="0.25">
      <c r="A591" s="131">
        <v>3455</v>
      </c>
      <c r="B591" s="131">
        <v>48</v>
      </c>
      <c r="C591" s="132" t="s">
        <v>2417</v>
      </c>
      <c r="D591" s="131">
        <v>1</v>
      </c>
      <c r="E591" s="133">
        <v>16</v>
      </c>
      <c r="F591" s="139" t="s">
        <v>2427</v>
      </c>
      <c r="G591" s="141" t="s">
        <v>1252</v>
      </c>
      <c r="H591" s="232">
        <v>10</v>
      </c>
      <c r="I591" s="137" t="s">
        <v>2111</v>
      </c>
      <c r="J591" s="141">
        <v>10</v>
      </c>
      <c r="K591" s="172">
        <f t="shared" si="21"/>
        <v>100</v>
      </c>
    </row>
    <row r="592" spans="1:11" x14ac:dyDescent="0.25">
      <c r="A592" s="131">
        <v>3243</v>
      </c>
      <c r="B592" s="131">
        <v>49</v>
      </c>
      <c r="C592" s="132" t="s">
        <v>2350</v>
      </c>
      <c r="D592" s="171">
        <v>1</v>
      </c>
      <c r="E592" s="133">
        <v>2</v>
      </c>
      <c r="F592" s="139" t="s">
        <v>2351</v>
      </c>
      <c r="G592" s="141" t="s">
        <v>8</v>
      </c>
      <c r="H592" s="232">
        <v>1.2</v>
      </c>
      <c r="I592" s="137" t="s">
        <v>1212</v>
      </c>
      <c r="J592" s="141">
        <v>3000</v>
      </c>
      <c r="K592" s="136">
        <f t="shared" si="21"/>
        <v>3600</v>
      </c>
    </row>
    <row r="593" spans="1:11" x14ac:dyDescent="0.25">
      <c r="A593" s="131">
        <v>2352</v>
      </c>
      <c r="B593" s="131">
        <v>60</v>
      </c>
      <c r="C593" s="132" t="s">
        <v>1862</v>
      </c>
      <c r="D593" s="171">
        <v>7</v>
      </c>
      <c r="E593" s="133">
        <v>9</v>
      </c>
      <c r="F593" s="139" t="s">
        <v>1962</v>
      </c>
      <c r="G593" s="163" t="s">
        <v>1718</v>
      </c>
      <c r="H593" s="232">
        <v>145</v>
      </c>
      <c r="I593" s="137" t="s">
        <v>1200</v>
      </c>
      <c r="J593" s="141">
        <v>20</v>
      </c>
      <c r="K593" s="136">
        <f t="shared" si="21"/>
        <v>2900</v>
      </c>
    </row>
    <row r="594" spans="1:11" x14ac:dyDescent="0.25">
      <c r="A594" s="131">
        <v>2348</v>
      </c>
      <c r="B594" s="131">
        <v>60</v>
      </c>
      <c r="C594" s="132" t="s">
        <v>1862</v>
      </c>
      <c r="D594" s="171">
        <v>7</v>
      </c>
      <c r="E594" s="133">
        <v>5</v>
      </c>
      <c r="F594" s="139" t="s">
        <v>1959</v>
      </c>
      <c r="G594" s="163" t="s">
        <v>1718</v>
      </c>
      <c r="H594" s="232">
        <v>120</v>
      </c>
      <c r="I594" s="137" t="s">
        <v>1200</v>
      </c>
      <c r="J594" s="141">
        <v>20</v>
      </c>
      <c r="K594" s="172">
        <f t="shared" si="21"/>
        <v>2400</v>
      </c>
    </row>
    <row r="595" spans="1:11" x14ac:dyDescent="0.25">
      <c r="A595" s="131">
        <v>3562</v>
      </c>
      <c r="B595" s="131">
        <v>23</v>
      </c>
      <c r="C595" s="132" t="s">
        <v>2451</v>
      </c>
      <c r="D595" s="131">
        <v>7</v>
      </c>
      <c r="E595" s="133">
        <v>1</v>
      </c>
      <c r="F595" s="154" t="s">
        <v>2463</v>
      </c>
      <c r="G595" s="141" t="s">
        <v>9</v>
      </c>
      <c r="H595" s="232">
        <v>400</v>
      </c>
      <c r="I595" s="137" t="s">
        <v>1178</v>
      </c>
      <c r="J595" s="141">
        <v>8</v>
      </c>
      <c r="K595" s="136">
        <f t="shared" si="21"/>
        <v>3200</v>
      </c>
    </row>
    <row r="596" spans="1:11" x14ac:dyDescent="0.25">
      <c r="A596" s="131">
        <v>3094</v>
      </c>
      <c r="B596" s="131">
        <v>51</v>
      </c>
      <c r="C596" s="132" t="s">
        <v>2298</v>
      </c>
      <c r="D596" s="171">
        <v>1</v>
      </c>
      <c r="E596" s="135"/>
      <c r="F596" s="139" t="s">
        <v>2306</v>
      </c>
      <c r="G596" s="141" t="s">
        <v>8</v>
      </c>
      <c r="H596" s="232">
        <v>2</v>
      </c>
      <c r="I596" s="137" t="s">
        <v>1197</v>
      </c>
      <c r="J596" s="141">
        <v>4</v>
      </c>
      <c r="K596" s="136">
        <f t="shared" si="21"/>
        <v>8</v>
      </c>
    </row>
    <row r="597" spans="1:11" x14ac:dyDescent="0.25">
      <c r="A597" s="131">
        <v>810</v>
      </c>
      <c r="B597" s="131">
        <v>34</v>
      </c>
      <c r="C597" s="132" t="s">
        <v>1531</v>
      </c>
      <c r="D597" s="171">
        <v>10</v>
      </c>
      <c r="E597" s="133">
        <v>13</v>
      </c>
      <c r="F597" s="173" t="s">
        <v>1554</v>
      </c>
      <c r="G597" s="163" t="s">
        <v>8</v>
      </c>
      <c r="H597" s="239">
        <v>3.2</v>
      </c>
      <c r="I597" s="137" t="s">
        <v>1197</v>
      </c>
      <c r="J597" s="163">
        <v>4</v>
      </c>
      <c r="K597" s="136">
        <f t="shared" si="21"/>
        <v>12.8</v>
      </c>
    </row>
    <row r="598" spans="1:11" x14ac:dyDescent="0.25">
      <c r="A598" s="131">
        <v>2601</v>
      </c>
      <c r="B598" s="131">
        <v>63</v>
      </c>
      <c r="C598" s="132" t="s">
        <v>2055</v>
      </c>
      <c r="D598" s="171">
        <v>4</v>
      </c>
      <c r="E598" s="133">
        <v>28</v>
      </c>
      <c r="F598" s="139" t="s">
        <v>2082</v>
      </c>
      <c r="G598" s="141" t="s">
        <v>8</v>
      </c>
      <c r="H598" s="232">
        <v>8</v>
      </c>
      <c r="I598" s="137" t="s">
        <v>1200</v>
      </c>
      <c r="J598" s="141">
        <v>200</v>
      </c>
      <c r="K598" s="172">
        <f t="shared" si="21"/>
        <v>1600</v>
      </c>
    </row>
    <row r="599" spans="1:11" x14ac:dyDescent="0.25">
      <c r="A599" s="131">
        <v>3976</v>
      </c>
      <c r="B599" s="131">
        <v>65</v>
      </c>
      <c r="C599" s="132" t="s">
        <v>2560</v>
      </c>
      <c r="D599" s="131">
        <v>5</v>
      </c>
      <c r="E599" s="133">
        <v>56</v>
      </c>
      <c r="F599" s="150" t="s">
        <v>2576</v>
      </c>
      <c r="G599" s="207" t="s">
        <v>1209</v>
      </c>
      <c r="H599" s="244">
        <v>20</v>
      </c>
      <c r="I599" s="137" t="s">
        <v>1200</v>
      </c>
      <c r="J599" s="166">
        <v>5</v>
      </c>
      <c r="K599" s="136">
        <f t="shared" si="21"/>
        <v>100</v>
      </c>
    </row>
    <row r="600" spans="1:11" x14ac:dyDescent="0.25">
      <c r="A600" s="131">
        <v>2945</v>
      </c>
      <c r="B600" s="131">
        <v>1</v>
      </c>
      <c r="C600" s="132" t="s">
        <v>2242</v>
      </c>
      <c r="D600" s="171">
        <v>5</v>
      </c>
      <c r="E600" s="133">
        <v>7</v>
      </c>
      <c r="F600" s="154" t="s">
        <v>2251</v>
      </c>
      <c r="G600" s="141" t="s">
        <v>22</v>
      </c>
      <c r="H600" s="232">
        <v>15</v>
      </c>
      <c r="I600" s="137" t="s">
        <v>1344</v>
      </c>
      <c r="J600" s="141">
        <v>125</v>
      </c>
      <c r="K600" s="172">
        <f t="shared" si="21"/>
        <v>1875</v>
      </c>
    </row>
    <row r="601" spans="1:11" x14ac:dyDescent="0.25">
      <c r="A601" s="131">
        <v>4251</v>
      </c>
      <c r="B601" s="131">
        <v>56</v>
      </c>
      <c r="C601" s="132" t="s">
        <v>2648</v>
      </c>
      <c r="D601" s="131">
        <v>1</v>
      </c>
      <c r="E601" s="133">
        <v>2</v>
      </c>
      <c r="F601" s="139" t="s">
        <v>2649</v>
      </c>
      <c r="G601" s="141" t="s">
        <v>8</v>
      </c>
      <c r="H601" s="232">
        <v>30</v>
      </c>
      <c r="I601" s="137" t="s">
        <v>1344</v>
      </c>
      <c r="J601" s="141">
        <v>5</v>
      </c>
      <c r="K601" s="136">
        <f t="shared" si="21"/>
        <v>150</v>
      </c>
    </row>
    <row r="602" spans="1:11" x14ac:dyDescent="0.25">
      <c r="A602" s="131">
        <v>3277</v>
      </c>
      <c r="B602" s="131">
        <v>49</v>
      </c>
      <c r="C602" s="132" t="s">
        <v>2350</v>
      </c>
      <c r="D602" s="171">
        <v>3</v>
      </c>
      <c r="E602" s="133">
        <v>11</v>
      </c>
      <c r="F602" s="139" t="s">
        <v>2377</v>
      </c>
      <c r="G602" s="141" t="s">
        <v>1223</v>
      </c>
      <c r="H602" s="232">
        <v>2.8</v>
      </c>
      <c r="I602" s="137" t="s">
        <v>1200</v>
      </c>
      <c r="J602" s="141">
        <v>50</v>
      </c>
      <c r="K602" s="136">
        <f t="shared" si="21"/>
        <v>140</v>
      </c>
    </row>
    <row r="603" spans="1:11" x14ac:dyDescent="0.25">
      <c r="A603" s="131">
        <v>1877</v>
      </c>
      <c r="B603" s="131">
        <v>64</v>
      </c>
      <c r="C603" s="132" t="s">
        <v>1777</v>
      </c>
      <c r="D603" s="171">
        <v>2</v>
      </c>
      <c r="E603" s="133">
        <v>3</v>
      </c>
      <c r="F603" s="145" t="s">
        <v>1225</v>
      </c>
      <c r="G603" s="147" t="s">
        <v>1209</v>
      </c>
      <c r="H603" s="240">
        <v>6.6</v>
      </c>
      <c r="I603" s="137" t="s">
        <v>1197</v>
      </c>
      <c r="J603" s="147">
        <v>4</v>
      </c>
      <c r="K603" s="136">
        <f t="shared" si="21"/>
        <v>26.4</v>
      </c>
    </row>
    <row r="604" spans="1:11" x14ac:dyDescent="0.25">
      <c r="A604" s="131">
        <v>413</v>
      </c>
      <c r="B604" s="131">
        <v>32</v>
      </c>
      <c r="C604" s="132" t="s">
        <v>1309</v>
      </c>
      <c r="D604" s="131">
        <v>13</v>
      </c>
      <c r="E604" s="133">
        <v>15</v>
      </c>
      <c r="F604" s="139" t="s">
        <v>1351</v>
      </c>
      <c r="G604" s="141" t="s">
        <v>1209</v>
      </c>
      <c r="H604" s="237">
        <v>3.35</v>
      </c>
      <c r="I604" s="156" t="s">
        <v>1197</v>
      </c>
      <c r="J604" s="141">
        <v>1</v>
      </c>
      <c r="K604" s="136">
        <f t="shared" si="21"/>
        <v>3.35</v>
      </c>
    </row>
    <row r="605" spans="1:11" x14ac:dyDescent="0.25">
      <c r="A605" s="131">
        <v>2864</v>
      </c>
      <c r="B605" s="131">
        <v>67</v>
      </c>
      <c r="C605" s="132" t="s">
        <v>2195</v>
      </c>
      <c r="D605" s="171">
        <v>3</v>
      </c>
      <c r="E605" s="133">
        <v>34</v>
      </c>
      <c r="F605" s="139" t="s">
        <v>1226</v>
      </c>
      <c r="G605" s="147" t="s">
        <v>1209</v>
      </c>
      <c r="H605" s="239">
        <v>4.5999999999999996</v>
      </c>
      <c r="I605" s="137" t="s">
        <v>1197</v>
      </c>
      <c r="J605" s="147">
        <v>12</v>
      </c>
      <c r="K605" s="136">
        <f t="shared" si="21"/>
        <v>55.199999999999996</v>
      </c>
    </row>
    <row r="606" spans="1:11" x14ac:dyDescent="0.25">
      <c r="A606" s="131">
        <v>1871</v>
      </c>
      <c r="B606" s="131">
        <v>64</v>
      </c>
      <c r="C606" s="132" t="s">
        <v>1777</v>
      </c>
      <c r="D606" s="171">
        <v>1</v>
      </c>
      <c r="E606" s="133">
        <v>11</v>
      </c>
      <c r="F606" s="145" t="s">
        <v>1779</v>
      </c>
      <c r="G606" s="147" t="s">
        <v>1209</v>
      </c>
      <c r="H606" s="240">
        <v>1.36</v>
      </c>
      <c r="I606" s="137" t="s">
        <v>1197</v>
      </c>
      <c r="J606" s="147">
        <v>10</v>
      </c>
      <c r="K606" s="136">
        <f t="shared" si="21"/>
        <v>13.600000000000001</v>
      </c>
    </row>
    <row r="607" spans="1:11" x14ac:dyDescent="0.25">
      <c r="A607" s="131">
        <v>1421</v>
      </c>
      <c r="B607" s="131">
        <v>57</v>
      </c>
      <c r="C607" s="132" t="s">
        <v>1707</v>
      </c>
      <c r="D607" s="171">
        <v>4</v>
      </c>
      <c r="E607" s="133">
        <v>26</v>
      </c>
      <c r="F607" s="139" t="s">
        <v>1719</v>
      </c>
      <c r="G607" s="141" t="s">
        <v>1209</v>
      </c>
      <c r="H607" s="232">
        <v>4.8</v>
      </c>
      <c r="I607" s="137" t="s">
        <v>1197</v>
      </c>
      <c r="J607" s="141">
        <v>6</v>
      </c>
      <c r="K607" s="136">
        <f t="shared" si="21"/>
        <v>28.799999999999997</v>
      </c>
    </row>
    <row r="608" spans="1:11" s="271" customFormat="1" x14ac:dyDescent="0.25">
      <c r="A608" s="267">
        <v>2019</v>
      </c>
      <c r="B608" s="267">
        <v>64</v>
      </c>
      <c r="C608" s="268" t="s">
        <v>1789</v>
      </c>
      <c r="D608" s="267">
        <v>1</v>
      </c>
      <c r="E608" s="269">
        <v>44</v>
      </c>
      <c r="F608" s="272" t="s">
        <v>1805</v>
      </c>
      <c r="G608" s="273" t="s">
        <v>1209</v>
      </c>
      <c r="H608" s="274">
        <v>15</v>
      </c>
      <c r="I608" s="275" t="s">
        <v>1197</v>
      </c>
      <c r="J608" s="273">
        <v>2</v>
      </c>
      <c r="K608" s="270">
        <f t="shared" si="21"/>
        <v>30</v>
      </c>
    </row>
    <row r="609" spans="1:11" x14ac:dyDescent="0.25">
      <c r="A609" s="131">
        <v>2314</v>
      </c>
      <c r="B609" s="131">
        <v>60</v>
      </c>
      <c r="C609" s="132" t="s">
        <v>1862</v>
      </c>
      <c r="D609" s="171">
        <v>6</v>
      </c>
      <c r="E609" s="133">
        <v>57</v>
      </c>
      <c r="F609" s="139" t="s">
        <v>1933</v>
      </c>
      <c r="G609" s="163" t="s">
        <v>1778</v>
      </c>
      <c r="H609" s="232">
        <v>69</v>
      </c>
      <c r="I609" s="137" t="s">
        <v>1200</v>
      </c>
      <c r="J609" s="141">
        <v>50</v>
      </c>
      <c r="K609" s="136">
        <f t="shared" si="21"/>
        <v>3450</v>
      </c>
    </row>
    <row r="610" spans="1:11" x14ac:dyDescent="0.25">
      <c r="A610" s="131">
        <v>2278</v>
      </c>
      <c r="B610" s="131">
        <v>60</v>
      </c>
      <c r="C610" s="132" t="s">
        <v>1862</v>
      </c>
      <c r="D610" s="171">
        <v>6</v>
      </c>
      <c r="E610" s="133">
        <v>21</v>
      </c>
      <c r="F610" s="139" t="s">
        <v>1893</v>
      </c>
      <c r="G610" s="163" t="s">
        <v>1894</v>
      </c>
      <c r="H610" s="232">
        <v>55</v>
      </c>
      <c r="I610" s="137" t="s">
        <v>1200</v>
      </c>
      <c r="J610" s="141">
        <v>8</v>
      </c>
      <c r="K610" s="136">
        <f t="shared" si="21"/>
        <v>440</v>
      </c>
    </row>
    <row r="611" spans="1:11" x14ac:dyDescent="0.25">
      <c r="A611" s="131">
        <v>2751</v>
      </c>
      <c r="B611" s="131">
        <v>68</v>
      </c>
      <c r="C611" s="132" t="s">
        <v>2163</v>
      </c>
      <c r="D611" s="171">
        <v>6</v>
      </c>
      <c r="E611" s="133">
        <v>4</v>
      </c>
      <c r="F611" s="139" t="s">
        <v>2173</v>
      </c>
      <c r="G611" s="141" t="s">
        <v>2172</v>
      </c>
      <c r="H611" s="232">
        <v>2000</v>
      </c>
      <c r="I611" s="137" t="s">
        <v>1178</v>
      </c>
      <c r="J611" s="141">
        <v>4</v>
      </c>
      <c r="K611" s="136">
        <f t="shared" si="21"/>
        <v>8000</v>
      </c>
    </row>
    <row r="612" spans="1:11" x14ac:dyDescent="0.25">
      <c r="A612" s="131">
        <v>3257</v>
      </c>
      <c r="B612" s="131">
        <v>49</v>
      </c>
      <c r="C612" s="132" t="s">
        <v>2350</v>
      </c>
      <c r="D612" s="171">
        <v>1</v>
      </c>
      <c r="E612" s="133">
        <v>16</v>
      </c>
      <c r="F612" s="139" t="s">
        <v>2362</v>
      </c>
      <c r="G612" s="141" t="s">
        <v>13</v>
      </c>
      <c r="H612" s="232">
        <v>800</v>
      </c>
      <c r="I612" s="137" t="s">
        <v>1178</v>
      </c>
      <c r="J612" s="141">
        <v>1</v>
      </c>
      <c r="K612" s="172">
        <f t="shared" si="21"/>
        <v>800</v>
      </c>
    </row>
    <row r="613" spans="1:11" x14ac:dyDescent="0.25">
      <c r="A613" s="131">
        <v>700</v>
      </c>
      <c r="B613" s="131">
        <v>33</v>
      </c>
      <c r="C613" s="132" t="s">
        <v>1440</v>
      </c>
      <c r="D613" s="131">
        <v>6</v>
      </c>
      <c r="E613" s="133">
        <v>11</v>
      </c>
      <c r="F613" s="139" t="s">
        <v>1514</v>
      </c>
      <c r="G613" s="141" t="s">
        <v>22</v>
      </c>
      <c r="H613" s="232">
        <v>6</v>
      </c>
      <c r="I613" s="137" t="s">
        <v>1200</v>
      </c>
      <c r="J613" s="141">
        <v>6</v>
      </c>
      <c r="K613" s="136">
        <f t="shared" si="21"/>
        <v>36</v>
      </c>
    </row>
    <row r="614" spans="1:11" x14ac:dyDescent="0.25">
      <c r="A614" s="131">
        <v>3148</v>
      </c>
      <c r="B614" s="131">
        <v>51</v>
      </c>
      <c r="C614" s="132" t="s">
        <v>2298</v>
      </c>
      <c r="D614" s="131">
        <v>4</v>
      </c>
      <c r="E614" s="184">
        <f>+E613+1</f>
        <v>12</v>
      </c>
      <c r="F614" s="157" t="s">
        <v>2336</v>
      </c>
      <c r="G614" s="141" t="s">
        <v>8</v>
      </c>
      <c r="H614" s="232">
        <v>7</v>
      </c>
      <c r="I614" s="137" t="s">
        <v>1200</v>
      </c>
      <c r="J614" s="141">
        <v>8</v>
      </c>
      <c r="K614" s="136">
        <f t="shared" si="21"/>
        <v>56</v>
      </c>
    </row>
    <row r="615" spans="1:11" x14ac:dyDescent="0.25">
      <c r="A615" s="131">
        <v>2915</v>
      </c>
      <c r="B615" s="131">
        <v>66</v>
      </c>
      <c r="C615" s="132" t="s">
        <v>2223</v>
      </c>
      <c r="D615" s="171">
        <v>2</v>
      </c>
      <c r="E615" s="133">
        <v>8</v>
      </c>
      <c r="F615" s="157" t="s">
        <v>2232</v>
      </c>
      <c r="G615" s="170" t="s">
        <v>1608</v>
      </c>
      <c r="H615" s="247">
        <v>7</v>
      </c>
      <c r="I615" s="137" t="s">
        <v>1200</v>
      </c>
      <c r="J615" s="170">
        <v>16</v>
      </c>
      <c r="K615" s="136">
        <f t="shared" si="21"/>
        <v>112</v>
      </c>
    </row>
    <row r="616" spans="1:11" x14ac:dyDescent="0.25">
      <c r="A616" s="131">
        <v>3445</v>
      </c>
      <c r="B616" s="131">
        <v>48</v>
      </c>
      <c r="C616" s="132" t="s">
        <v>2417</v>
      </c>
      <c r="D616" s="131">
        <v>1</v>
      </c>
      <c r="E616" s="133">
        <v>5</v>
      </c>
      <c r="F616" s="139" t="s">
        <v>2232</v>
      </c>
      <c r="G616" s="141" t="s">
        <v>1561</v>
      </c>
      <c r="H616" s="232">
        <v>20</v>
      </c>
      <c r="I616" s="137" t="s">
        <v>1200</v>
      </c>
      <c r="J616" s="141">
        <v>5</v>
      </c>
      <c r="K616" s="136">
        <f t="shared" si="21"/>
        <v>100</v>
      </c>
    </row>
    <row r="617" spans="1:11" x14ac:dyDescent="0.25">
      <c r="A617" s="131">
        <v>2219</v>
      </c>
      <c r="B617" s="131">
        <v>3</v>
      </c>
      <c r="C617" s="132" t="s">
        <v>1829</v>
      </c>
      <c r="D617" s="171">
        <v>12</v>
      </c>
      <c r="E617" s="133">
        <v>1</v>
      </c>
      <c r="F617" s="139" t="s">
        <v>1847</v>
      </c>
      <c r="G617" s="163" t="s">
        <v>8</v>
      </c>
      <c r="H617" s="232">
        <v>18</v>
      </c>
      <c r="I617" s="137" t="s">
        <v>1200</v>
      </c>
      <c r="J617" s="141">
        <v>600</v>
      </c>
      <c r="K617" s="172">
        <f t="shared" si="21"/>
        <v>10800</v>
      </c>
    </row>
    <row r="618" spans="1:11" x14ac:dyDescent="0.25">
      <c r="A618" s="131">
        <v>2457</v>
      </c>
      <c r="B618" s="131">
        <v>5</v>
      </c>
      <c r="C618" s="132" t="s">
        <v>1997</v>
      </c>
      <c r="D618" s="171">
        <v>4</v>
      </c>
      <c r="E618" s="196">
        <v>18</v>
      </c>
      <c r="F618" s="197" t="s">
        <v>2010</v>
      </c>
      <c r="G618" s="198" t="s">
        <v>1608</v>
      </c>
      <c r="H618" s="233">
        <v>10</v>
      </c>
      <c r="I618" s="137" t="s">
        <v>1200</v>
      </c>
      <c r="J618" s="198">
        <v>15</v>
      </c>
      <c r="K618" s="172">
        <f t="shared" si="21"/>
        <v>150</v>
      </c>
    </row>
    <row r="619" spans="1:11" x14ac:dyDescent="0.25">
      <c r="A619" s="131">
        <v>692</v>
      </c>
      <c r="B619" s="131">
        <v>33</v>
      </c>
      <c r="C619" s="132" t="s">
        <v>1440</v>
      </c>
      <c r="D619" s="131">
        <v>6</v>
      </c>
      <c r="E619" s="133">
        <v>3</v>
      </c>
      <c r="F619" s="139" t="s">
        <v>1507</v>
      </c>
      <c r="G619" s="141" t="s">
        <v>22</v>
      </c>
      <c r="H619" s="232">
        <v>20</v>
      </c>
      <c r="I619" s="137" t="s">
        <v>1200</v>
      </c>
      <c r="J619" s="141">
        <v>6</v>
      </c>
      <c r="K619" s="136">
        <f t="shared" si="21"/>
        <v>120</v>
      </c>
    </row>
    <row r="620" spans="1:11" x14ac:dyDescent="0.25">
      <c r="A620" s="131">
        <v>691</v>
      </c>
      <c r="B620" s="131">
        <v>33</v>
      </c>
      <c r="C620" s="132" t="s">
        <v>1440</v>
      </c>
      <c r="D620" s="131">
        <v>6</v>
      </c>
      <c r="E620" s="133">
        <v>2</v>
      </c>
      <c r="F620" s="139" t="s">
        <v>1506</v>
      </c>
      <c r="G620" s="141" t="s">
        <v>22</v>
      </c>
      <c r="H620" s="232">
        <v>18</v>
      </c>
      <c r="I620" s="137" t="s">
        <v>1200</v>
      </c>
      <c r="J620" s="141">
        <v>12</v>
      </c>
      <c r="K620" s="136">
        <f t="shared" si="21"/>
        <v>216</v>
      </c>
    </row>
    <row r="621" spans="1:11" x14ac:dyDescent="0.25">
      <c r="A621" s="131">
        <v>2506</v>
      </c>
      <c r="B621" s="131">
        <v>5</v>
      </c>
      <c r="C621" s="132" t="s">
        <v>1997</v>
      </c>
      <c r="D621" s="171">
        <v>6</v>
      </c>
      <c r="E621" s="196">
        <v>20</v>
      </c>
      <c r="F621" s="201" t="s">
        <v>2039</v>
      </c>
      <c r="G621" s="198" t="s">
        <v>1608</v>
      </c>
      <c r="H621" s="242">
        <v>5</v>
      </c>
      <c r="I621" s="137" t="s">
        <v>1200</v>
      </c>
      <c r="J621" s="198">
        <v>25</v>
      </c>
      <c r="K621" s="136">
        <f t="shared" si="21"/>
        <v>125</v>
      </c>
    </row>
    <row r="622" spans="1:11" x14ac:dyDescent="0.25">
      <c r="A622" s="131">
        <v>4493</v>
      </c>
      <c r="B622" s="131">
        <v>56</v>
      </c>
      <c r="C622" s="132" t="s">
        <v>2685</v>
      </c>
      <c r="D622" s="131">
        <v>13</v>
      </c>
      <c r="E622" s="179">
        <v>56</v>
      </c>
      <c r="F622" s="154" t="s">
        <v>2711</v>
      </c>
      <c r="G622" s="141" t="s">
        <v>1233</v>
      </c>
      <c r="H622" s="232">
        <v>5</v>
      </c>
      <c r="I622" s="137" t="s">
        <v>1200</v>
      </c>
      <c r="J622" s="141">
        <v>2</v>
      </c>
      <c r="K622" s="136">
        <f t="shared" si="21"/>
        <v>10</v>
      </c>
    </row>
    <row r="623" spans="1:11" x14ac:dyDescent="0.25">
      <c r="A623" s="131">
        <v>4214</v>
      </c>
      <c r="B623" s="131">
        <v>50</v>
      </c>
      <c r="C623" s="132" t="s">
        <v>2594</v>
      </c>
      <c r="D623" s="131">
        <v>6</v>
      </c>
      <c r="E623" s="133">
        <v>73</v>
      </c>
      <c r="F623" s="139" t="s">
        <v>2637</v>
      </c>
      <c r="G623" s="141" t="s">
        <v>1608</v>
      </c>
      <c r="H623" s="232">
        <v>10</v>
      </c>
      <c r="I623" s="137" t="s">
        <v>1200</v>
      </c>
      <c r="J623" s="141">
        <v>6</v>
      </c>
      <c r="K623" s="136">
        <f t="shared" si="21"/>
        <v>60</v>
      </c>
    </row>
    <row r="624" spans="1:11" x14ac:dyDescent="0.25">
      <c r="A624" s="131">
        <v>1263</v>
      </c>
      <c r="B624" s="131">
        <v>47</v>
      </c>
      <c r="C624" s="132" t="s">
        <v>1624</v>
      </c>
      <c r="D624" s="131">
        <v>2</v>
      </c>
      <c r="E624" s="133">
        <v>5</v>
      </c>
      <c r="F624" s="139" t="s">
        <v>1630</v>
      </c>
      <c r="G624" s="141" t="s">
        <v>1561</v>
      </c>
      <c r="H624" s="232">
        <v>1</v>
      </c>
      <c r="I624" s="137" t="s">
        <v>1200</v>
      </c>
      <c r="J624" s="141">
        <v>1</v>
      </c>
      <c r="K624" s="136">
        <f t="shared" si="21"/>
        <v>1</v>
      </c>
    </row>
    <row r="625" spans="1:11" x14ac:dyDescent="0.25">
      <c r="A625" s="131">
        <v>3120</v>
      </c>
      <c r="B625" s="131">
        <v>51</v>
      </c>
      <c r="C625" s="132" t="s">
        <v>2298</v>
      </c>
      <c r="D625" s="131">
        <v>1</v>
      </c>
      <c r="E625" s="133">
        <f>+E624+1</f>
        <v>6</v>
      </c>
      <c r="F625" s="162" t="s">
        <v>2316</v>
      </c>
      <c r="G625" s="141" t="s">
        <v>2092</v>
      </c>
      <c r="H625" s="232">
        <v>10</v>
      </c>
      <c r="I625" s="137" t="s">
        <v>1200</v>
      </c>
      <c r="J625" s="141">
        <v>5</v>
      </c>
      <c r="K625" s="136">
        <f t="shared" si="21"/>
        <v>50</v>
      </c>
    </row>
    <row r="626" spans="1:11" x14ac:dyDescent="0.25">
      <c r="A626" s="131">
        <v>2451</v>
      </c>
      <c r="B626" s="131">
        <v>5</v>
      </c>
      <c r="C626" s="132" t="s">
        <v>1997</v>
      </c>
      <c r="D626" s="171">
        <v>4</v>
      </c>
      <c r="E626" s="196">
        <v>12</v>
      </c>
      <c r="F626" s="197" t="s">
        <v>2005</v>
      </c>
      <c r="G626" s="198" t="s">
        <v>1231</v>
      </c>
      <c r="H626" s="233">
        <v>60</v>
      </c>
      <c r="I626" s="137" t="s">
        <v>1200</v>
      </c>
      <c r="J626" s="198">
        <v>5</v>
      </c>
      <c r="K626" s="172">
        <f t="shared" si="21"/>
        <v>300</v>
      </c>
    </row>
    <row r="627" spans="1:11" x14ac:dyDescent="0.25">
      <c r="A627" s="131">
        <v>2926</v>
      </c>
      <c r="B627" s="131">
        <v>66</v>
      </c>
      <c r="C627" s="132" t="s">
        <v>2223</v>
      </c>
      <c r="D627" s="171">
        <v>6</v>
      </c>
      <c r="E627" s="133">
        <v>7</v>
      </c>
      <c r="F627" s="139" t="s">
        <v>2234</v>
      </c>
      <c r="G627" s="141" t="s">
        <v>1412</v>
      </c>
      <c r="H627" s="255">
        <v>14</v>
      </c>
      <c r="I627" s="137" t="s">
        <v>1200</v>
      </c>
      <c r="J627" s="141">
        <v>12</v>
      </c>
      <c r="K627" s="172">
        <f t="shared" si="21"/>
        <v>168</v>
      </c>
    </row>
    <row r="628" spans="1:11" x14ac:dyDescent="0.25">
      <c r="A628" s="131">
        <v>2622</v>
      </c>
      <c r="B628" s="131">
        <v>63</v>
      </c>
      <c r="C628" s="132" t="s">
        <v>2055</v>
      </c>
      <c r="D628" s="171">
        <v>4</v>
      </c>
      <c r="E628" s="133">
        <v>49</v>
      </c>
      <c r="F628" s="150" t="s">
        <v>2105</v>
      </c>
      <c r="G628" s="141" t="s">
        <v>1209</v>
      </c>
      <c r="H628" s="232">
        <v>20</v>
      </c>
      <c r="I628" s="137" t="s">
        <v>1200</v>
      </c>
      <c r="J628" s="141">
        <v>2</v>
      </c>
      <c r="K628" s="172">
        <f t="shared" si="21"/>
        <v>40</v>
      </c>
    </row>
    <row r="629" spans="1:11" x14ac:dyDescent="0.25">
      <c r="A629" s="131">
        <v>2491</v>
      </c>
      <c r="B629" s="131">
        <v>5</v>
      </c>
      <c r="C629" s="132" t="s">
        <v>1997</v>
      </c>
      <c r="D629" s="171">
        <v>6</v>
      </c>
      <c r="E629" s="196">
        <v>5</v>
      </c>
      <c r="F629" s="201" t="s">
        <v>2025</v>
      </c>
      <c r="G629" s="198" t="s">
        <v>1209</v>
      </c>
      <c r="H629" s="242">
        <v>20</v>
      </c>
      <c r="I629" s="137" t="s">
        <v>1200</v>
      </c>
      <c r="J629" s="198">
        <v>5</v>
      </c>
      <c r="K629" s="172">
        <f t="shared" si="21"/>
        <v>100</v>
      </c>
    </row>
    <row r="630" spans="1:11" ht="25.5" x14ac:dyDescent="0.25">
      <c r="A630" s="131">
        <v>2609</v>
      </c>
      <c r="B630" s="131">
        <v>63</v>
      </c>
      <c r="C630" s="132" t="s">
        <v>2055</v>
      </c>
      <c r="D630" s="171">
        <v>4</v>
      </c>
      <c r="E630" s="133">
        <v>36</v>
      </c>
      <c r="F630" s="139" t="s">
        <v>2091</v>
      </c>
      <c r="G630" s="141" t="s">
        <v>2092</v>
      </c>
      <c r="H630" s="232">
        <v>11</v>
      </c>
      <c r="I630" s="137" t="s">
        <v>1200</v>
      </c>
      <c r="J630" s="141">
        <v>6</v>
      </c>
      <c r="K630" s="136">
        <f t="shared" si="21"/>
        <v>66</v>
      </c>
    </row>
    <row r="631" spans="1:11" x14ac:dyDescent="0.25">
      <c r="A631" s="131">
        <v>2578</v>
      </c>
      <c r="B631" s="131">
        <v>63</v>
      </c>
      <c r="C631" s="132" t="s">
        <v>2055</v>
      </c>
      <c r="D631" s="171">
        <v>4</v>
      </c>
      <c r="E631" s="133">
        <v>2</v>
      </c>
      <c r="F631" s="139" t="s">
        <v>2062</v>
      </c>
      <c r="G631" s="141" t="s">
        <v>8</v>
      </c>
      <c r="H631" s="232">
        <v>10</v>
      </c>
      <c r="I631" s="137" t="s">
        <v>1200</v>
      </c>
      <c r="J631" s="141">
        <v>84</v>
      </c>
      <c r="K631" s="136">
        <f t="shared" si="21"/>
        <v>840</v>
      </c>
    </row>
    <row r="632" spans="1:11" x14ac:dyDescent="0.25">
      <c r="A632" s="131">
        <v>2376</v>
      </c>
      <c r="B632" s="131">
        <v>60</v>
      </c>
      <c r="C632" s="132" t="s">
        <v>1862</v>
      </c>
      <c r="D632" s="171">
        <v>7</v>
      </c>
      <c r="E632" s="133">
        <v>33</v>
      </c>
      <c r="F632" s="139" t="s">
        <v>1981</v>
      </c>
      <c r="G632" s="163" t="s">
        <v>1976</v>
      </c>
      <c r="H632" s="232">
        <v>70</v>
      </c>
      <c r="I632" s="137" t="s">
        <v>1200</v>
      </c>
      <c r="J632" s="195">
        <v>1</v>
      </c>
      <c r="K632" s="136">
        <f t="shared" si="21"/>
        <v>70</v>
      </c>
    </row>
    <row r="633" spans="1:11" x14ac:dyDescent="0.25">
      <c r="A633" s="131">
        <v>2375</v>
      </c>
      <c r="B633" s="131">
        <v>60</v>
      </c>
      <c r="C633" s="132" t="s">
        <v>1862</v>
      </c>
      <c r="D633" s="171">
        <v>7</v>
      </c>
      <c r="E633" s="133">
        <v>32</v>
      </c>
      <c r="F633" s="139" t="s">
        <v>1980</v>
      </c>
      <c r="G633" s="163" t="s">
        <v>1976</v>
      </c>
      <c r="H633" s="232">
        <v>70</v>
      </c>
      <c r="I633" s="137" t="s">
        <v>1200</v>
      </c>
      <c r="J633" s="195">
        <v>1</v>
      </c>
      <c r="K633" s="172">
        <f t="shared" si="21"/>
        <v>70</v>
      </c>
    </row>
    <row r="634" spans="1:11" x14ac:dyDescent="0.25">
      <c r="A634" s="131">
        <v>3982</v>
      </c>
      <c r="B634" s="131">
        <v>65</v>
      </c>
      <c r="C634" s="132" t="s">
        <v>2560</v>
      </c>
      <c r="D634" s="131">
        <v>5</v>
      </c>
      <c r="E634" s="133">
        <v>62</v>
      </c>
      <c r="F634" s="150" t="s">
        <v>2578</v>
      </c>
      <c r="G634" s="207" t="s">
        <v>8</v>
      </c>
      <c r="H634" s="244">
        <v>80</v>
      </c>
      <c r="I634" s="137" t="s">
        <v>1200</v>
      </c>
      <c r="J634" s="166">
        <v>15</v>
      </c>
      <c r="K634" s="136">
        <f t="shared" si="21"/>
        <v>1200</v>
      </c>
    </row>
    <row r="635" spans="1:11" x14ac:dyDescent="0.25">
      <c r="A635" s="131">
        <v>3267</v>
      </c>
      <c r="B635" s="131">
        <v>49</v>
      </c>
      <c r="C635" s="132" t="s">
        <v>2350</v>
      </c>
      <c r="D635" s="171">
        <v>3</v>
      </c>
      <c r="E635" s="133">
        <v>1</v>
      </c>
      <c r="F635" s="139" t="s">
        <v>2368</v>
      </c>
      <c r="G635" s="141" t="s">
        <v>22</v>
      </c>
      <c r="H635" s="232">
        <v>2.8</v>
      </c>
      <c r="I635" s="137" t="s">
        <v>1200</v>
      </c>
      <c r="J635" s="141">
        <v>10</v>
      </c>
      <c r="K635" s="136">
        <f t="shared" si="21"/>
        <v>28</v>
      </c>
    </row>
    <row r="636" spans="1:11" x14ac:dyDescent="0.25">
      <c r="A636" s="131">
        <v>3470</v>
      </c>
      <c r="B636" s="131">
        <v>48</v>
      </c>
      <c r="C636" s="132" t="s">
        <v>2417</v>
      </c>
      <c r="D636" s="131">
        <v>2</v>
      </c>
      <c r="E636" s="135">
        <v>11</v>
      </c>
      <c r="F636" s="139" t="s">
        <v>2437</v>
      </c>
      <c r="G636" s="141" t="s">
        <v>2088</v>
      </c>
      <c r="H636" s="232">
        <v>8</v>
      </c>
      <c r="I636" s="137" t="s">
        <v>1212</v>
      </c>
      <c r="J636" s="141">
        <v>50</v>
      </c>
      <c r="K636" s="172">
        <f t="shared" si="21"/>
        <v>400</v>
      </c>
    </row>
    <row r="637" spans="1:11" x14ac:dyDescent="0.25">
      <c r="A637" s="131">
        <v>655</v>
      </c>
      <c r="B637" s="131">
        <v>33</v>
      </c>
      <c r="C637" s="132" t="s">
        <v>1440</v>
      </c>
      <c r="D637" s="131">
        <v>1</v>
      </c>
      <c r="E637" s="133">
        <v>35</v>
      </c>
      <c r="F637" s="157" t="s">
        <v>1471</v>
      </c>
      <c r="G637" s="166" t="s">
        <v>8</v>
      </c>
      <c r="H637" s="238">
        <v>210</v>
      </c>
      <c r="I637" s="137" t="s">
        <v>1200</v>
      </c>
      <c r="J637" s="166">
        <v>5</v>
      </c>
      <c r="K637" s="136">
        <f t="shared" si="21"/>
        <v>1050</v>
      </c>
    </row>
    <row r="638" spans="1:11" x14ac:dyDescent="0.25">
      <c r="A638" s="131">
        <v>3464</v>
      </c>
      <c r="B638" s="131">
        <v>48</v>
      </c>
      <c r="C638" s="132" t="s">
        <v>2417</v>
      </c>
      <c r="D638" s="131">
        <v>2</v>
      </c>
      <c r="E638" s="135">
        <v>5</v>
      </c>
      <c r="F638" s="139" t="s">
        <v>2432</v>
      </c>
      <c r="G638" s="141" t="s">
        <v>8</v>
      </c>
      <c r="H638" s="232">
        <v>10</v>
      </c>
      <c r="I638" s="137" t="s">
        <v>1200</v>
      </c>
      <c r="J638" s="141">
        <v>50</v>
      </c>
      <c r="K638" s="172">
        <f t="shared" si="21"/>
        <v>500</v>
      </c>
    </row>
    <row r="639" spans="1:11" x14ac:dyDescent="0.25">
      <c r="A639" s="131">
        <v>2606</v>
      </c>
      <c r="B639" s="131">
        <v>63</v>
      </c>
      <c r="C639" s="132" t="s">
        <v>2055</v>
      </c>
      <c r="D639" s="171">
        <v>4</v>
      </c>
      <c r="E639" s="133">
        <v>33</v>
      </c>
      <c r="F639" s="139" t="s">
        <v>2087</v>
      </c>
      <c r="G639" s="141" t="s">
        <v>2088</v>
      </c>
      <c r="H639" s="232">
        <v>14.5</v>
      </c>
      <c r="I639" s="137" t="s">
        <v>1851</v>
      </c>
      <c r="J639" s="141">
        <v>960</v>
      </c>
      <c r="K639" s="136">
        <f t="shared" si="21"/>
        <v>13920</v>
      </c>
    </row>
    <row r="640" spans="1:11" x14ac:dyDescent="0.25">
      <c r="A640" s="131">
        <v>2604</v>
      </c>
      <c r="B640" s="131">
        <v>63</v>
      </c>
      <c r="C640" s="132" t="s">
        <v>2055</v>
      </c>
      <c r="D640" s="171">
        <v>4</v>
      </c>
      <c r="E640" s="133">
        <v>31</v>
      </c>
      <c r="F640" s="139" t="s">
        <v>2085</v>
      </c>
      <c r="G640" s="141" t="s">
        <v>2028</v>
      </c>
      <c r="H640" s="232">
        <v>3.8</v>
      </c>
      <c r="I640" s="137" t="s">
        <v>1851</v>
      </c>
      <c r="J640" s="141">
        <v>14880</v>
      </c>
      <c r="K640" s="172">
        <f t="shared" si="21"/>
        <v>56544</v>
      </c>
    </row>
    <row r="641" spans="1:11" x14ac:dyDescent="0.25">
      <c r="A641" s="131">
        <v>2589</v>
      </c>
      <c r="B641" s="131">
        <v>63</v>
      </c>
      <c r="C641" s="132" t="s">
        <v>2055</v>
      </c>
      <c r="D641" s="171">
        <v>4</v>
      </c>
      <c r="E641" s="133">
        <v>13</v>
      </c>
      <c r="F641" s="139" t="s">
        <v>2071</v>
      </c>
      <c r="G641" s="141" t="s">
        <v>8</v>
      </c>
      <c r="H641" s="232">
        <v>15</v>
      </c>
      <c r="I641" s="137" t="s">
        <v>1200</v>
      </c>
      <c r="J641" s="141">
        <v>36</v>
      </c>
      <c r="K641" s="172">
        <f t="shared" si="21"/>
        <v>540</v>
      </c>
    </row>
    <row r="642" spans="1:11" x14ac:dyDescent="0.25">
      <c r="A642" s="131">
        <v>636</v>
      </c>
      <c r="B642" s="131">
        <v>33</v>
      </c>
      <c r="C642" s="132" t="s">
        <v>1440</v>
      </c>
      <c r="D642" s="131">
        <v>1</v>
      </c>
      <c r="E642" s="133">
        <v>16</v>
      </c>
      <c r="F642" s="157" t="s">
        <v>1454</v>
      </c>
      <c r="G642" s="166" t="s">
        <v>8</v>
      </c>
      <c r="H642" s="238">
        <v>7</v>
      </c>
      <c r="I642" s="137" t="s">
        <v>1200</v>
      </c>
      <c r="J642" s="166">
        <v>5</v>
      </c>
      <c r="K642" s="136">
        <f t="shared" si="21"/>
        <v>35</v>
      </c>
    </row>
    <row r="643" spans="1:11" x14ac:dyDescent="0.25">
      <c r="A643" s="131">
        <v>2290</v>
      </c>
      <c r="B643" s="131">
        <v>60</v>
      </c>
      <c r="C643" s="132" t="s">
        <v>1862</v>
      </c>
      <c r="D643" s="171">
        <v>6</v>
      </c>
      <c r="E643" s="133">
        <v>33</v>
      </c>
      <c r="F643" s="139" t="s">
        <v>1907</v>
      </c>
      <c r="G643" s="163" t="s">
        <v>1778</v>
      </c>
      <c r="H643" s="232">
        <v>20</v>
      </c>
      <c r="I643" s="137" t="s">
        <v>1200</v>
      </c>
      <c r="J643" s="141">
        <v>15</v>
      </c>
      <c r="K643" s="136">
        <f t="shared" si="21"/>
        <v>300</v>
      </c>
    </row>
    <row r="644" spans="1:11" x14ac:dyDescent="0.25">
      <c r="A644" s="131">
        <v>2289</v>
      </c>
      <c r="B644" s="131">
        <v>60</v>
      </c>
      <c r="C644" s="132" t="s">
        <v>1862</v>
      </c>
      <c r="D644" s="171">
        <v>6</v>
      </c>
      <c r="E644" s="133">
        <v>32</v>
      </c>
      <c r="F644" s="139" t="s">
        <v>1906</v>
      </c>
      <c r="G644" s="163" t="s">
        <v>1778</v>
      </c>
      <c r="H644" s="232">
        <v>18</v>
      </c>
      <c r="I644" s="137" t="s">
        <v>1200</v>
      </c>
      <c r="J644" s="141">
        <v>15</v>
      </c>
      <c r="K644" s="136">
        <f t="shared" si="21"/>
        <v>270</v>
      </c>
    </row>
    <row r="645" spans="1:11" x14ac:dyDescent="0.25">
      <c r="A645" s="131">
        <v>651</v>
      </c>
      <c r="B645" s="131">
        <v>33</v>
      </c>
      <c r="C645" s="132" t="s">
        <v>1440</v>
      </c>
      <c r="D645" s="131">
        <v>1</v>
      </c>
      <c r="E645" s="133">
        <v>31</v>
      </c>
      <c r="F645" s="169" t="s">
        <v>1467</v>
      </c>
      <c r="G645" s="170" t="s">
        <v>8</v>
      </c>
      <c r="H645" s="259">
        <v>5</v>
      </c>
      <c r="I645" s="137" t="s">
        <v>1200</v>
      </c>
      <c r="J645" s="170"/>
      <c r="K645" s="136">
        <f t="shared" ref="K645:K681" si="22">J645*H645</f>
        <v>0</v>
      </c>
    </row>
    <row r="646" spans="1:11" x14ac:dyDescent="0.25">
      <c r="A646" s="131">
        <v>719</v>
      </c>
      <c r="B646" s="131">
        <v>33</v>
      </c>
      <c r="C646" s="132" t="s">
        <v>1440</v>
      </c>
      <c r="D646" s="131">
        <v>11</v>
      </c>
      <c r="E646" s="133">
        <v>2</v>
      </c>
      <c r="F646" s="139" t="s">
        <v>1530</v>
      </c>
      <c r="G646" s="141"/>
      <c r="H646" s="232">
        <v>1300</v>
      </c>
      <c r="I646" s="156" t="s">
        <v>1389</v>
      </c>
      <c r="J646" s="141">
        <v>12</v>
      </c>
      <c r="K646" s="136">
        <f t="shared" si="22"/>
        <v>15600</v>
      </c>
    </row>
    <row r="647" spans="1:11" x14ac:dyDescent="0.25">
      <c r="A647" s="131">
        <v>4202</v>
      </c>
      <c r="B647" s="131">
        <v>50</v>
      </c>
      <c r="C647" s="132" t="s">
        <v>2594</v>
      </c>
      <c r="D647" s="131">
        <v>6</v>
      </c>
      <c r="E647" s="133">
        <v>61</v>
      </c>
      <c r="F647" s="139" t="s">
        <v>2628</v>
      </c>
      <c r="G647" s="141" t="s">
        <v>1223</v>
      </c>
      <c r="H647" s="232">
        <v>30</v>
      </c>
      <c r="I647" s="137" t="s">
        <v>1200</v>
      </c>
      <c r="J647" s="141">
        <v>6</v>
      </c>
      <c r="K647" s="136">
        <f t="shared" si="22"/>
        <v>180</v>
      </c>
    </row>
    <row r="648" spans="1:11" x14ac:dyDescent="0.25">
      <c r="A648" s="131">
        <v>633</v>
      </c>
      <c r="B648" s="131">
        <v>33</v>
      </c>
      <c r="C648" s="132" t="s">
        <v>1440</v>
      </c>
      <c r="D648" s="131">
        <v>1</v>
      </c>
      <c r="E648" s="133">
        <v>13</v>
      </c>
      <c r="F648" s="157" t="s">
        <v>1451</v>
      </c>
      <c r="G648" s="166" t="s">
        <v>8</v>
      </c>
      <c r="H648" s="238">
        <v>18</v>
      </c>
      <c r="I648" s="137" t="s">
        <v>1200</v>
      </c>
      <c r="J648" s="166">
        <v>2</v>
      </c>
      <c r="K648" s="136">
        <f t="shared" si="22"/>
        <v>36</v>
      </c>
    </row>
    <row r="649" spans="1:11" x14ac:dyDescent="0.25">
      <c r="A649" s="131">
        <v>2369</v>
      </c>
      <c r="B649" s="131">
        <v>60</v>
      </c>
      <c r="C649" s="132" t="s">
        <v>1862</v>
      </c>
      <c r="D649" s="171">
        <v>7</v>
      </c>
      <c r="E649" s="133">
        <v>26</v>
      </c>
      <c r="F649" s="139" t="s">
        <v>1974</v>
      </c>
      <c r="G649" s="163" t="s">
        <v>1718</v>
      </c>
      <c r="H649" s="232">
        <v>100</v>
      </c>
      <c r="I649" s="137" t="s">
        <v>1200</v>
      </c>
      <c r="J649" s="141">
        <v>2</v>
      </c>
      <c r="K649" s="172">
        <f t="shared" si="22"/>
        <v>200</v>
      </c>
    </row>
    <row r="650" spans="1:11" x14ac:dyDescent="0.25">
      <c r="A650" s="131">
        <v>2445</v>
      </c>
      <c r="B650" s="131">
        <v>5</v>
      </c>
      <c r="C650" s="132" t="s">
        <v>1997</v>
      </c>
      <c r="D650" s="171">
        <v>4</v>
      </c>
      <c r="E650" s="196">
        <v>6</v>
      </c>
      <c r="F650" s="197" t="s">
        <v>2001</v>
      </c>
      <c r="G650" s="198" t="s">
        <v>15</v>
      </c>
      <c r="H650" s="233">
        <v>350</v>
      </c>
      <c r="I650" s="137" t="s">
        <v>1197</v>
      </c>
      <c r="J650" s="198">
        <v>5</v>
      </c>
      <c r="K650" s="172">
        <f t="shared" si="22"/>
        <v>1750</v>
      </c>
    </row>
    <row r="651" spans="1:11" x14ac:dyDescent="0.25">
      <c r="A651" s="131">
        <v>3795</v>
      </c>
      <c r="B651" s="131">
        <v>53</v>
      </c>
      <c r="C651" s="132" t="s">
        <v>2500</v>
      </c>
      <c r="D651" s="131">
        <v>5</v>
      </c>
      <c r="E651" s="133">
        <v>3</v>
      </c>
      <c r="F651" s="154" t="s">
        <v>2509</v>
      </c>
      <c r="G651" s="141" t="s">
        <v>1231</v>
      </c>
      <c r="H651" s="232">
        <v>120</v>
      </c>
      <c r="I651" s="137" t="s">
        <v>1200</v>
      </c>
      <c r="J651" s="141">
        <v>60</v>
      </c>
      <c r="K651" s="136">
        <f t="shared" si="22"/>
        <v>7200</v>
      </c>
    </row>
    <row r="652" spans="1:11" x14ac:dyDescent="0.25">
      <c r="A652" s="131">
        <v>351</v>
      </c>
      <c r="B652" s="131">
        <v>32</v>
      </c>
      <c r="C652" s="132" t="s">
        <v>1309</v>
      </c>
      <c r="D652" s="138">
        <v>1</v>
      </c>
      <c r="E652" s="133">
        <v>4</v>
      </c>
      <c r="F652" s="139" t="s">
        <v>1311</v>
      </c>
      <c r="G652" s="141" t="s">
        <v>8</v>
      </c>
      <c r="H652" s="237">
        <v>500</v>
      </c>
      <c r="I652" s="137" t="s">
        <v>1200</v>
      </c>
      <c r="J652" s="141">
        <v>10</v>
      </c>
      <c r="K652" s="136">
        <f t="shared" si="22"/>
        <v>5000</v>
      </c>
    </row>
    <row r="653" spans="1:11" x14ac:dyDescent="0.25">
      <c r="A653" s="131">
        <v>2665</v>
      </c>
      <c r="B653" s="131">
        <v>63</v>
      </c>
      <c r="C653" s="132" t="s">
        <v>2055</v>
      </c>
      <c r="D653" s="171">
        <v>4</v>
      </c>
      <c r="E653" s="133">
        <v>99</v>
      </c>
      <c r="F653" s="139" t="s">
        <v>2130</v>
      </c>
      <c r="G653" s="141" t="s">
        <v>9</v>
      </c>
      <c r="H653" s="232">
        <v>100</v>
      </c>
      <c r="I653" s="137" t="s">
        <v>1178</v>
      </c>
      <c r="J653" s="141">
        <v>40</v>
      </c>
      <c r="K653" s="136">
        <f t="shared" si="22"/>
        <v>4000</v>
      </c>
    </row>
    <row r="654" spans="1:11" x14ac:dyDescent="0.25">
      <c r="A654" s="131">
        <v>2969</v>
      </c>
      <c r="B654" s="131">
        <v>2</v>
      </c>
      <c r="C654" s="132" t="s">
        <v>2271</v>
      </c>
      <c r="D654" s="171">
        <v>9</v>
      </c>
      <c r="E654" s="133">
        <v>2</v>
      </c>
      <c r="F654" s="139" t="s">
        <v>2273</v>
      </c>
      <c r="G654" s="141" t="s">
        <v>15</v>
      </c>
      <c r="H654" s="232">
        <v>250</v>
      </c>
      <c r="I654" s="137" t="s">
        <v>1190</v>
      </c>
      <c r="J654" s="141">
        <v>5</v>
      </c>
      <c r="K654" s="172">
        <f t="shared" si="22"/>
        <v>1250</v>
      </c>
    </row>
    <row r="655" spans="1:11" x14ac:dyDescent="0.25">
      <c r="A655" s="131">
        <v>2968</v>
      </c>
      <c r="B655" s="131">
        <v>2</v>
      </c>
      <c r="C655" s="132" t="s">
        <v>2271</v>
      </c>
      <c r="D655" s="171">
        <v>9</v>
      </c>
      <c r="E655" s="133">
        <v>1</v>
      </c>
      <c r="F655" s="139" t="s">
        <v>2272</v>
      </c>
      <c r="G655" s="141" t="s">
        <v>15</v>
      </c>
      <c r="H655" s="232">
        <v>100</v>
      </c>
      <c r="I655" s="137" t="s">
        <v>1190</v>
      </c>
      <c r="J655" s="141">
        <v>10</v>
      </c>
      <c r="K655" s="172">
        <f t="shared" si="22"/>
        <v>1000</v>
      </c>
    </row>
    <row r="656" spans="1:11" x14ac:dyDescent="0.25">
      <c r="A656" s="131">
        <v>298</v>
      </c>
      <c r="B656" s="131">
        <v>58</v>
      </c>
      <c r="C656" s="132" t="s">
        <v>1263</v>
      </c>
      <c r="D656" s="131">
        <v>5</v>
      </c>
      <c r="E656" s="133">
        <v>3</v>
      </c>
      <c r="F656" s="139" t="s">
        <v>1281</v>
      </c>
      <c r="G656" s="141" t="s">
        <v>1223</v>
      </c>
      <c r="H656" s="232">
        <v>0.3</v>
      </c>
      <c r="I656" s="137" t="s">
        <v>1190</v>
      </c>
      <c r="J656" s="141">
        <v>1000</v>
      </c>
      <c r="K656" s="136">
        <f t="shared" si="22"/>
        <v>300</v>
      </c>
    </row>
    <row r="657" spans="1:11" x14ac:dyDescent="0.25">
      <c r="A657" s="131">
        <v>300</v>
      </c>
      <c r="B657" s="131">
        <v>58</v>
      </c>
      <c r="C657" s="132" t="s">
        <v>1263</v>
      </c>
      <c r="D657" s="131">
        <v>5</v>
      </c>
      <c r="E657" s="133">
        <v>5</v>
      </c>
      <c r="F657" s="139" t="s">
        <v>1283</v>
      </c>
      <c r="G657" s="141" t="s">
        <v>8</v>
      </c>
      <c r="H657" s="232">
        <v>0.3</v>
      </c>
      <c r="I657" s="137" t="s">
        <v>1190</v>
      </c>
      <c r="J657" s="141">
        <v>1000</v>
      </c>
      <c r="K657" s="136">
        <f t="shared" si="22"/>
        <v>300</v>
      </c>
    </row>
    <row r="658" spans="1:11" x14ac:dyDescent="0.25">
      <c r="A658" s="131">
        <v>297</v>
      </c>
      <c r="B658" s="131">
        <v>58</v>
      </c>
      <c r="C658" s="132" t="s">
        <v>1263</v>
      </c>
      <c r="D658" s="131">
        <v>5</v>
      </c>
      <c r="E658" s="133">
        <v>2</v>
      </c>
      <c r="F658" s="139" t="s">
        <v>1280</v>
      </c>
      <c r="G658" s="141" t="s">
        <v>1223</v>
      </c>
      <c r="H658" s="232">
        <v>0.3</v>
      </c>
      <c r="I658" s="137" t="s">
        <v>1190</v>
      </c>
      <c r="J658" s="141">
        <v>1000</v>
      </c>
      <c r="K658" s="136">
        <f t="shared" si="22"/>
        <v>300</v>
      </c>
    </row>
    <row r="659" spans="1:11" x14ac:dyDescent="0.25">
      <c r="A659" s="131">
        <v>296</v>
      </c>
      <c r="B659" s="131">
        <v>58</v>
      </c>
      <c r="C659" s="132" t="s">
        <v>1263</v>
      </c>
      <c r="D659" s="131">
        <v>5</v>
      </c>
      <c r="E659" s="133">
        <v>1</v>
      </c>
      <c r="F659" s="139" t="s">
        <v>1279</v>
      </c>
      <c r="G659" s="141" t="s">
        <v>1269</v>
      </c>
      <c r="H659" s="232">
        <v>0.3</v>
      </c>
      <c r="I659" s="137" t="s">
        <v>1190</v>
      </c>
      <c r="J659" s="141">
        <v>1000</v>
      </c>
      <c r="K659" s="136">
        <f t="shared" si="22"/>
        <v>300</v>
      </c>
    </row>
    <row r="660" spans="1:11" x14ac:dyDescent="0.25">
      <c r="A660" s="131">
        <v>301</v>
      </c>
      <c r="B660" s="131">
        <v>58</v>
      </c>
      <c r="C660" s="132" t="s">
        <v>1263</v>
      </c>
      <c r="D660" s="131">
        <v>5</v>
      </c>
      <c r="E660" s="133">
        <v>6</v>
      </c>
      <c r="F660" s="139" t="s">
        <v>1284</v>
      </c>
      <c r="G660" s="141" t="s">
        <v>8</v>
      </c>
      <c r="H660" s="232">
        <v>0.3</v>
      </c>
      <c r="I660" s="137" t="s">
        <v>1190</v>
      </c>
      <c r="J660" s="141">
        <v>2000</v>
      </c>
      <c r="K660" s="136">
        <f t="shared" si="22"/>
        <v>600</v>
      </c>
    </row>
    <row r="661" spans="1:11" x14ac:dyDescent="0.25">
      <c r="A661" s="131">
        <v>299</v>
      </c>
      <c r="B661" s="131">
        <v>58</v>
      </c>
      <c r="C661" s="132" t="s">
        <v>1263</v>
      </c>
      <c r="D661" s="131">
        <v>5</v>
      </c>
      <c r="E661" s="133">
        <v>4</v>
      </c>
      <c r="F661" s="139" t="s">
        <v>1282</v>
      </c>
      <c r="G661" s="141" t="s">
        <v>8</v>
      </c>
      <c r="H661" s="232">
        <f>1200/10000</f>
        <v>0.12</v>
      </c>
      <c r="I661" s="137" t="s">
        <v>1190</v>
      </c>
      <c r="J661" s="141">
        <v>5000</v>
      </c>
      <c r="K661" s="136">
        <f t="shared" si="22"/>
        <v>600</v>
      </c>
    </row>
    <row r="662" spans="1:11" x14ac:dyDescent="0.25">
      <c r="A662" s="131">
        <v>2970</v>
      </c>
      <c r="B662" s="131">
        <v>2</v>
      </c>
      <c r="C662" s="132" t="s">
        <v>2271</v>
      </c>
      <c r="D662" s="171">
        <v>9</v>
      </c>
      <c r="E662" s="133">
        <v>3</v>
      </c>
      <c r="F662" s="139" t="s">
        <v>2274</v>
      </c>
      <c r="G662" s="141" t="s">
        <v>15</v>
      </c>
      <c r="H662" s="232">
        <v>100</v>
      </c>
      <c r="I662" s="137" t="s">
        <v>1190</v>
      </c>
      <c r="J662" s="141">
        <v>10</v>
      </c>
      <c r="K662" s="172">
        <f t="shared" si="22"/>
        <v>1000</v>
      </c>
    </row>
    <row r="663" spans="1:11" x14ac:dyDescent="0.25">
      <c r="A663" s="131">
        <v>2725</v>
      </c>
      <c r="B663" s="131">
        <v>54</v>
      </c>
      <c r="C663" s="132" t="s">
        <v>2156</v>
      </c>
      <c r="D663" s="171">
        <v>3</v>
      </c>
      <c r="E663" s="135">
        <v>24</v>
      </c>
      <c r="F663" s="203" t="s">
        <v>2162</v>
      </c>
      <c r="G663" s="204" t="s">
        <v>15</v>
      </c>
      <c r="H663" s="254">
        <v>120</v>
      </c>
      <c r="I663" s="137" t="s">
        <v>1190</v>
      </c>
      <c r="J663" s="204">
        <v>6</v>
      </c>
      <c r="K663" s="172">
        <f t="shared" si="22"/>
        <v>720</v>
      </c>
    </row>
    <row r="664" spans="1:11" x14ac:dyDescent="0.25">
      <c r="A664" s="131">
        <v>1</v>
      </c>
      <c r="B664" s="138">
        <v>55</v>
      </c>
      <c r="C664" s="132" t="s">
        <v>699</v>
      </c>
      <c r="D664" s="131">
        <v>1</v>
      </c>
      <c r="E664" s="133">
        <v>1</v>
      </c>
      <c r="F664" s="134" t="s">
        <v>1179</v>
      </c>
      <c r="G664" s="135" t="s">
        <v>1180</v>
      </c>
      <c r="H664" s="231">
        <v>10</v>
      </c>
      <c r="I664" s="137" t="s">
        <v>1178</v>
      </c>
      <c r="J664" s="135">
        <v>600</v>
      </c>
      <c r="K664" s="136">
        <f t="shared" si="22"/>
        <v>6000</v>
      </c>
    </row>
    <row r="665" spans="1:11" x14ac:dyDescent="0.25">
      <c r="A665" s="131">
        <v>248</v>
      </c>
      <c r="B665" s="131">
        <v>45</v>
      </c>
      <c r="C665" s="132" t="s">
        <v>1253</v>
      </c>
      <c r="D665" s="131">
        <v>4</v>
      </c>
      <c r="E665" s="141">
        <v>3</v>
      </c>
      <c r="F665" s="139" t="s">
        <v>1257</v>
      </c>
      <c r="G665" s="139" t="s">
        <v>8</v>
      </c>
      <c r="H665" s="232">
        <v>1400</v>
      </c>
      <c r="I665" s="137" t="s">
        <v>1186</v>
      </c>
      <c r="J665" s="141">
        <v>1</v>
      </c>
      <c r="K665" s="136">
        <f t="shared" si="22"/>
        <v>1400</v>
      </c>
    </row>
    <row r="666" spans="1:11" x14ac:dyDescent="0.25">
      <c r="A666" s="131">
        <v>4401</v>
      </c>
      <c r="B666" s="131">
        <v>56</v>
      </c>
      <c r="C666" s="132" t="s">
        <v>2685</v>
      </c>
      <c r="D666" s="131">
        <v>2</v>
      </c>
      <c r="E666" s="179">
        <v>5</v>
      </c>
      <c r="F666" s="139" t="s">
        <v>1257</v>
      </c>
      <c r="G666" s="141" t="s">
        <v>8</v>
      </c>
      <c r="H666" s="232">
        <v>2260</v>
      </c>
      <c r="I666" s="137" t="s">
        <v>1186</v>
      </c>
      <c r="J666" s="141">
        <v>1</v>
      </c>
      <c r="K666" s="136">
        <f t="shared" si="22"/>
        <v>2260</v>
      </c>
    </row>
    <row r="667" spans="1:11" x14ac:dyDescent="0.25">
      <c r="A667" s="131">
        <v>2253</v>
      </c>
      <c r="B667" s="131">
        <v>60</v>
      </c>
      <c r="C667" s="132" t="s">
        <v>1862</v>
      </c>
      <c r="D667" s="171">
        <v>4</v>
      </c>
      <c r="E667" s="133">
        <v>4</v>
      </c>
      <c r="F667" s="178" t="s">
        <v>1875</v>
      </c>
      <c r="G667" s="163" t="s">
        <v>8</v>
      </c>
      <c r="H667" s="232">
        <v>1600</v>
      </c>
      <c r="I667" s="137" t="s">
        <v>1186</v>
      </c>
      <c r="J667" s="141">
        <v>1</v>
      </c>
      <c r="K667" s="172">
        <f t="shared" si="22"/>
        <v>1600</v>
      </c>
    </row>
    <row r="668" spans="1:11" x14ac:dyDescent="0.25">
      <c r="A668" s="131">
        <v>2113</v>
      </c>
      <c r="B668" s="131">
        <v>64</v>
      </c>
      <c r="C668" s="132" t="s">
        <v>1789</v>
      </c>
      <c r="D668" s="171">
        <v>13</v>
      </c>
      <c r="E668" s="133">
        <v>4</v>
      </c>
      <c r="F668" s="144" t="s">
        <v>1817</v>
      </c>
      <c r="G668" s="147" t="s">
        <v>8</v>
      </c>
      <c r="H668" s="240">
        <v>2500</v>
      </c>
      <c r="I668" s="137" t="s">
        <v>1186</v>
      </c>
      <c r="J668" s="147">
        <v>1</v>
      </c>
      <c r="K668" s="136">
        <f t="shared" si="22"/>
        <v>2500</v>
      </c>
    </row>
    <row r="669" spans="1:11" x14ac:dyDescent="0.25">
      <c r="A669" s="131">
        <v>2136</v>
      </c>
      <c r="B669" s="131">
        <v>70</v>
      </c>
      <c r="C669" s="132" t="s">
        <v>1819</v>
      </c>
      <c r="D669" s="171">
        <v>3</v>
      </c>
      <c r="E669" s="192">
        <v>5</v>
      </c>
      <c r="F669" s="139" t="s">
        <v>1826</v>
      </c>
      <c r="G669" s="163" t="s">
        <v>8</v>
      </c>
      <c r="H669" s="246">
        <v>2300</v>
      </c>
      <c r="I669" s="137" t="s">
        <v>1186</v>
      </c>
      <c r="J669" s="163">
        <v>2</v>
      </c>
      <c r="K669" s="136">
        <f t="shared" si="22"/>
        <v>4600</v>
      </c>
    </row>
    <row r="670" spans="1:11" x14ac:dyDescent="0.25">
      <c r="A670" s="131">
        <v>452</v>
      </c>
      <c r="B670" s="131">
        <v>32</v>
      </c>
      <c r="C670" s="132" t="s">
        <v>1309</v>
      </c>
      <c r="D670" s="131">
        <v>13</v>
      </c>
      <c r="E670" s="133">
        <v>54</v>
      </c>
      <c r="F670" s="139" t="s">
        <v>1368</v>
      </c>
      <c r="G670" s="141" t="s">
        <v>8</v>
      </c>
      <c r="H670" s="237">
        <v>2750</v>
      </c>
      <c r="I670" s="156" t="s">
        <v>1186</v>
      </c>
      <c r="J670" s="141">
        <v>1</v>
      </c>
      <c r="K670" s="136">
        <f t="shared" si="22"/>
        <v>2750</v>
      </c>
    </row>
    <row r="671" spans="1:11" x14ac:dyDescent="0.25">
      <c r="A671" s="131">
        <v>2135</v>
      </c>
      <c r="B671" s="131">
        <v>70</v>
      </c>
      <c r="C671" s="132" t="s">
        <v>1819</v>
      </c>
      <c r="D671" s="171">
        <v>3</v>
      </c>
      <c r="E671" s="192">
        <v>4</v>
      </c>
      <c r="F671" s="139" t="s">
        <v>1825</v>
      </c>
      <c r="G671" s="163" t="s">
        <v>8</v>
      </c>
      <c r="H671" s="246">
        <v>3120</v>
      </c>
      <c r="I671" s="137" t="s">
        <v>1186</v>
      </c>
      <c r="J671" s="163">
        <v>1</v>
      </c>
      <c r="K671" s="136">
        <f t="shared" si="22"/>
        <v>3120</v>
      </c>
    </row>
    <row r="672" spans="1:11" x14ac:dyDescent="0.25">
      <c r="A672" s="131">
        <v>2134</v>
      </c>
      <c r="B672" s="131">
        <v>70</v>
      </c>
      <c r="C672" s="132" t="s">
        <v>1819</v>
      </c>
      <c r="D672" s="171">
        <v>3</v>
      </c>
      <c r="E672" s="192">
        <v>3</v>
      </c>
      <c r="F672" s="139" t="s">
        <v>1824</v>
      </c>
      <c r="G672" s="163" t="s">
        <v>8</v>
      </c>
      <c r="H672" s="246">
        <v>4200</v>
      </c>
      <c r="I672" s="137" t="s">
        <v>1186</v>
      </c>
      <c r="J672" s="163">
        <v>1</v>
      </c>
      <c r="K672" s="172">
        <f t="shared" si="22"/>
        <v>4200</v>
      </c>
    </row>
    <row r="673" spans="1:11" x14ac:dyDescent="0.25">
      <c r="A673" s="131">
        <v>1982</v>
      </c>
      <c r="B673" s="131">
        <v>64</v>
      </c>
      <c r="C673" s="132" t="s">
        <v>1789</v>
      </c>
      <c r="D673" s="171">
        <v>1</v>
      </c>
      <c r="E673" s="133">
        <v>7</v>
      </c>
      <c r="F673" s="144" t="s">
        <v>1796</v>
      </c>
      <c r="G673" s="147" t="s">
        <v>8</v>
      </c>
      <c r="H673" s="240">
        <v>750</v>
      </c>
      <c r="I673" s="137" t="s">
        <v>1186</v>
      </c>
      <c r="J673" s="147">
        <v>1</v>
      </c>
      <c r="K673" s="172">
        <f t="shared" si="22"/>
        <v>750</v>
      </c>
    </row>
    <row r="674" spans="1:11" x14ac:dyDescent="0.25">
      <c r="A674" s="131">
        <v>2037</v>
      </c>
      <c r="B674" s="131">
        <v>64</v>
      </c>
      <c r="C674" s="132" t="s">
        <v>1789</v>
      </c>
      <c r="D674" s="171">
        <v>2</v>
      </c>
      <c r="E674" s="133">
        <v>5</v>
      </c>
      <c r="F674" s="144" t="s">
        <v>1812</v>
      </c>
      <c r="G674" s="147" t="s">
        <v>8</v>
      </c>
      <c r="H674" s="240">
        <v>750</v>
      </c>
      <c r="I674" s="137" t="s">
        <v>1186</v>
      </c>
      <c r="J674" s="147">
        <v>1</v>
      </c>
      <c r="K674" s="136">
        <f t="shared" si="22"/>
        <v>750</v>
      </c>
    </row>
    <row r="675" spans="1:11" x14ac:dyDescent="0.25">
      <c r="A675" s="131">
        <v>1831</v>
      </c>
      <c r="B675" s="131">
        <v>64</v>
      </c>
      <c r="C675" s="132" t="s">
        <v>1764</v>
      </c>
      <c r="D675" s="171">
        <v>4</v>
      </c>
      <c r="E675" s="133">
        <v>14</v>
      </c>
      <c r="F675" s="139" t="s">
        <v>1772</v>
      </c>
      <c r="G675" s="141" t="s">
        <v>1185</v>
      </c>
      <c r="H675" s="232">
        <v>1050</v>
      </c>
      <c r="I675" s="137" t="s">
        <v>1186</v>
      </c>
      <c r="J675" s="141">
        <v>1</v>
      </c>
      <c r="K675" s="136">
        <f t="shared" si="22"/>
        <v>1050</v>
      </c>
    </row>
    <row r="676" spans="1:11" x14ac:dyDescent="0.25">
      <c r="A676" s="131">
        <v>1578</v>
      </c>
      <c r="B676" s="131">
        <v>57</v>
      </c>
      <c r="C676" s="132" t="s">
        <v>1747</v>
      </c>
      <c r="D676" s="171">
        <v>1</v>
      </c>
      <c r="E676" s="133">
        <v>38</v>
      </c>
      <c r="F676" s="139" t="s">
        <v>1749</v>
      </c>
      <c r="G676" s="141" t="s">
        <v>22</v>
      </c>
      <c r="H676" s="232">
        <v>2500</v>
      </c>
      <c r="I676" s="137" t="s">
        <v>1186</v>
      </c>
      <c r="J676" s="141">
        <v>1</v>
      </c>
      <c r="K676" s="172">
        <f t="shared" si="22"/>
        <v>2500</v>
      </c>
    </row>
    <row r="677" spans="1:11" x14ac:dyDescent="0.25">
      <c r="A677" s="131">
        <v>1272</v>
      </c>
      <c r="B677" s="131">
        <v>47</v>
      </c>
      <c r="C677" s="132" t="s">
        <v>1624</v>
      </c>
      <c r="D677" s="131">
        <v>5</v>
      </c>
      <c r="E677" s="133">
        <v>2</v>
      </c>
      <c r="F677" s="139" t="s">
        <v>1644</v>
      </c>
      <c r="G677" s="141" t="s">
        <v>1185</v>
      </c>
      <c r="H677" s="232">
        <v>500</v>
      </c>
      <c r="I677" s="137" t="s">
        <v>1186</v>
      </c>
      <c r="J677" s="141">
        <v>1</v>
      </c>
      <c r="K677" s="136">
        <f t="shared" si="22"/>
        <v>500</v>
      </c>
    </row>
    <row r="678" spans="1:11" x14ac:dyDescent="0.25">
      <c r="A678" s="131">
        <v>2689</v>
      </c>
      <c r="B678" s="131">
        <v>63</v>
      </c>
      <c r="C678" s="132" t="s">
        <v>2055</v>
      </c>
      <c r="D678" s="171">
        <v>4</v>
      </c>
      <c r="E678" s="133">
        <v>125</v>
      </c>
      <c r="F678" s="139" t="s">
        <v>2151</v>
      </c>
      <c r="G678" s="141" t="s">
        <v>8</v>
      </c>
      <c r="H678" s="232">
        <v>80</v>
      </c>
      <c r="I678" s="137" t="s">
        <v>1200</v>
      </c>
      <c r="J678" s="141">
        <v>3</v>
      </c>
      <c r="K678" s="136">
        <f t="shared" si="22"/>
        <v>240</v>
      </c>
    </row>
    <row r="679" spans="1:11" x14ac:dyDescent="0.25">
      <c r="A679" s="131">
        <v>1118</v>
      </c>
      <c r="B679" s="131">
        <v>44</v>
      </c>
      <c r="C679" s="132" t="s">
        <v>1594</v>
      </c>
      <c r="D679" s="171">
        <v>1</v>
      </c>
      <c r="E679" s="133">
        <v>2</v>
      </c>
      <c r="F679" s="139" t="s">
        <v>1596</v>
      </c>
      <c r="G679" s="141" t="s">
        <v>8</v>
      </c>
      <c r="H679" s="232">
        <v>5</v>
      </c>
      <c r="I679" s="137" t="s">
        <v>1178</v>
      </c>
      <c r="J679" s="141">
        <v>40</v>
      </c>
      <c r="K679" s="136">
        <f t="shared" si="22"/>
        <v>200</v>
      </c>
    </row>
    <row r="680" spans="1:11" x14ac:dyDescent="0.25">
      <c r="A680" s="131">
        <v>1052</v>
      </c>
      <c r="B680" s="131">
        <v>30</v>
      </c>
      <c r="C680" s="132" t="s">
        <v>1575</v>
      </c>
      <c r="D680" s="171">
        <v>1</v>
      </c>
      <c r="E680" s="133">
        <v>2</v>
      </c>
      <c r="F680" s="139" t="s">
        <v>1577</v>
      </c>
      <c r="G680" s="163" t="s">
        <v>8</v>
      </c>
      <c r="H680" s="232">
        <v>1.5</v>
      </c>
      <c r="I680" s="137" t="s">
        <v>1178</v>
      </c>
      <c r="J680" s="163">
        <v>120</v>
      </c>
      <c r="K680" s="136">
        <f t="shared" si="22"/>
        <v>180</v>
      </c>
    </row>
    <row r="681" spans="1:11" x14ac:dyDescent="0.25">
      <c r="A681" s="131">
        <v>1583</v>
      </c>
      <c r="B681" s="131">
        <v>57</v>
      </c>
      <c r="C681" s="132" t="s">
        <v>1751</v>
      </c>
      <c r="D681" s="171">
        <v>1</v>
      </c>
      <c r="E681" s="133">
        <v>2</v>
      </c>
      <c r="F681" s="139" t="s">
        <v>1577</v>
      </c>
      <c r="G681" s="141" t="s">
        <v>8</v>
      </c>
      <c r="H681" s="232">
        <v>1</v>
      </c>
      <c r="I681" s="137" t="s">
        <v>1178</v>
      </c>
      <c r="J681" s="141">
        <v>270</v>
      </c>
      <c r="K681" s="136">
        <f t="shared" si="22"/>
        <v>270</v>
      </c>
    </row>
    <row r="682" spans="1:11" x14ac:dyDescent="0.25">
      <c r="A682" s="131">
        <v>3709</v>
      </c>
      <c r="B682" s="131">
        <v>49</v>
      </c>
      <c r="C682" s="132" t="s">
        <v>2478</v>
      </c>
      <c r="D682" s="131">
        <v>6</v>
      </c>
      <c r="E682" s="133">
        <v>10</v>
      </c>
      <c r="F682" s="154" t="s">
        <v>2498</v>
      </c>
      <c r="G682" s="141" t="s">
        <v>2499</v>
      </c>
      <c r="H682" s="232">
        <v>1</v>
      </c>
      <c r="I682" s="137" t="s">
        <v>1200</v>
      </c>
      <c r="J682" s="141">
        <v>40</v>
      </c>
      <c r="K682" s="136">
        <f t="shared" ref="K682:K686" si="23">J682*H682</f>
        <v>40</v>
      </c>
    </row>
    <row r="683" spans="1:11" x14ac:dyDescent="0.25">
      <c r="A683" s="131">
        <v>1374</v>
      </c>
      <c r="B683" s="131">
        <v>47</v>
      </c>
      <c r="C683" s="132" t="s">
        <v>1695</v>
      </c>
      <c r="D683" s="171">
        <v>1</v>
      </c>
      <c r="E683" s="133">
        <v>1</v>
      </c>
      <c r="F683" s="139" t="s">
        <v>1696</v>
      </c>
      <c r="G683" s="185" t="s">
        <v>1697</v>
      </c>
      <c r="H683" s="232">
        <v>300</v>
      </c>
      <c r="I683" s="137" t="s">
        <v>1178</v>
      </c>
      <c r="J683" s="141">
        <v>50</v>
      </c>
      <c r="K683" s="136">
        <f t="shared" si="23"/>
        <v>15000</v>
      </c>
    </row>
    <row r="684" spans="1:11" ht="25.5" x14ac:dyDescent="0.25">
      <c r="A684" s="131">
        <v>3861</v>
      </c>
      <c r="B684" s="131">
        <v>53</v>
      </c>
      <c r="C684" s="132" t="s">
        <v>2500</v>
      </c>
      <c r="D684" s="131">
        <v>10</v>
      </c>
      <c r="E684" s="133">
        <v>22</v>
      </c>
      <c r="F684" s="154" t="s">
        <v>2544</v>
      </c>
      <c r="G684" s="141" t="s">
        <v>9</v>
      </c>
      <c r="H684" s="232">
        <v>350</v>
      </c>
      <c r="I684" s="137" t="s">
        <v>1178</v>
      </c>
      <c r="J684" s="141">
        <v>2</v>
      </c>
      <c r="K684" s="136">
        <f t="shared" si="23"/>
        <v>700</v>
      </c>
    </row>
    <row r="685" spans="1:11" x14ac:dyDescent="0.25">
      <c r="A685" s="131">
        <v>311</v>
      </c>
      <c r="B685" s="131">
        <v>58</v>
      </c>
      <c r="C685" s="132" t="s">
        <v>1263</v>
      </c>
      <c r="D685" s="131">
        <v>9</v>
      </c>
      <c r="E685" s="133">
        <v>3</v>
      </c>
      <c r="F685" s="139" t="s">
        <v>1293</v>
      </c>
      <c r="G685" s="141" t="s">
        <v>8</v>
      </c>
      <c r="H685" s="232">
        <v>2500</v>
      </c>
      <c r="I685" s="137" t="s">
        <v>1178</v>
      </c>
      <c r="J685" s="141">
        <v>1</v>
      </c>
      <c r="K685" s="136">
        <f t="shared" si="23"/>
        <v>2500</v>
      </c>
    </row>
    <row r="686" spans="1:11" x14ac:dyDescent="0.25">
      <c r="A686" s="131">
        <v>4361</v>
      </c>
      <c r="B686" s="131">
        <v>56</v>
      </c>
      <c r="C686" s="132" t="s">
        <v>2672</v>
      </c>
      <c r="D686" s="131">
        <v>6</v>
      </c>
      <c r="E686" s="211">
        <v>2</v>
      </c>
      <c r="F686" s="214" t="s">
        <v>2681</v>
      </c>
      <c r="G686" s="216" t="s">
        <v>22</v>
      </c>
      <c r="H686" s="258">
        <v>988.46</v>
      </c>
      <c r="I686" s="137" t="s">
        <v>1178</v>
      </c>
      <c r="J686" s="221">
        <v>9</v>
      </c>
      <c r="K686" s="136">
        <f t="shared" si="23"/>
        <v>8896.14</v>
      </c>
    </row>
    <row r="687" spans="1:11" x14ac:dyDescent="0.25">
      <c r="A687" s="131">
        <v>3916</v>
      </c>
      <c r="B687" s="131">
        <v>65</v>
      </c>
      <c r="C687" s="132" t="s">
        <v>2560</v>
      </c>
      <c r="D687" s="131">
        <v>3</v>
      </c>
      <c r="E687" s="133">
        <v>4</v>
      </c>
      <c r="F687" s="139" t="s">
        <v>2566</v>
      </c>
      <c r="G687" s="141" t="s">
        <v>2561</v>
      </c>
      <c r="H687" s="232"/>
      <c r="I687" s="137" t="s">
        <v>1200</v>
      </c>
      <c r="J687" s="141"/>
      <c r="K687" s="136">
        <v>1200</v>
      </c>
    </row>
    <row r="688" spans="1:11" x14ac:dyDescent="0.25">
      <c r="A688" s="131">
        <v>2763</v>
      </c>
      <c r="B688" s="131">
        <v>68</v>
      </c>
      <c r="C688" s="132" t="s">
        <v>2163</v>
      </c>
      <c r="D688" s="171">
        <v>9</v>
      </c>
      <c r="E688" s="133">
        <v>4</v>
      </c>
      <c r="F688" s="139" t="s">
        <v>2178</v>
      </c>
      <c r="G688" s="141" t="s">
        <v>8</v>
      </c>
      <c r="H688" s="232">
        <v>8</v>
      </c>
      <c r="I688" s="137" t="s">
        <v>1212</v>
      </c>
      <c r="J688" s="141">
        <v>180</v>
      </c>
      <c r="K688" s="172">
        <f t="shared" ref="K688:K723" si="24">J688*H688</f>
        <v>1440</v>
      </c>
    </row>
    <row r="689" spans="1:11" x14ac:dyDescent="0.25">
      <c r="A689" s="131">
        <v>2962</v>
      </c>
      <c r="B689" s="131">
        <v>1</v>
      </c>
      <c r="C689" s="132" t="s">
        <v>2242</v>
      </c>
      <c r="D689" s="171">
        <v>6</v>
      </c>
      <c r="E689" s="133">
        <v>1</v>
      </c>
      <c r="F689" s="139" t="s">
        <v>2265</v>
      </c>
      <c r="G689" s="141" t="s">
        <v>22</v>
      </c>
      <c r="H689" s="232">
        <v>2800</v>
      </c>
      <c r="I689" s="137" t="s">
        <v>2111</v>
      </c>
      <c r="J689" s="141">
        <v>1</v>
      </c>
      <c r="K689" s="172">
        <f t="shared" si="24"/>
        <v>2800</v>
      </c>
    </row>
    <row r="690" spans="1:11" x14ac:dyDescent="0.25">
      <c r="A690" s="131">
        <v>3244</v>
      </c>
      <c r="B690" s="131">
        <v>49</v>
      </c>
      <c r="C690" s="132" t="s">
        <v>2350</v>
      </c>
      <c r="D690" s="171">
        <v>1</v>
      </c>
      <c r="E690" s="133">
        <v>3</v>
      </c>
      <c r="F690" s="139" t="s">
        <v>2352</v>
      </c>
      <c r="G690" s="141" t="s">
        <v>15</v>
      </c>
      <c r="H690" s="232">
        <v>250</v>
      </c>
      <c r="I690" s="137" t="s">
        <v>1197</v>
      </c>
      <c r="J690" s="141">
        <v>3</v>
      </c>
      <c r="K690" s="136">
        <f t="shared" si="24"/>
        <v>750</v>
      </c>
    </row>
    <row r="691" spans="1:11" x14ac:dyDescent="0.25">
      <c r="A691" s="131">
        <v>310</v>
      </c>
      <c r="B691" s="131">
        <v>58</v>
      </c>
      <c r="C691" s="132" t="s">
        <v>1263</v>
      </c>
      <c r="D691" s="131">
        <v>9</v>
      </c>
      <c r="E691" s="133">
        <v>2</v>
      </c>
      <c r="F691" s="139" t="s">
        <v>1291</v>
      </c>
      <c r="G691" s="141" t="s">
        <v>1292</v>
      </c>
      <c r="H691" s="232">
        <v>80</v>
      </c>
      <c r="I691" s="137" t="s">
        <v>1197</v>
      </c>
      <c r="J691" s="141">
        <v>5</v>
      </c>
      <c r="K691" s="136">
        <f t="shared" si="24"/>
        <v>400</v>
      </c>
    </row>
    <row r="692" spans="1:11" x14ac:dyDescent="0.25">
      <c r="A692" s="131">
        <v>2223</v>
      </c>
      <c r="B692" s="131">
        <v>3</v>
      </c>
      <c r="C692" s="132" t="s">
        <v>1829</v>
      </c>
      <c r="D692" s="171">
        <v>12</v>
      </c>
      <c r="E692" s="133">
        <v>5</v>
      </c>
      <c r="F692" s="139" t="s">
        <v>1850</v>
      </c>
      <c r="G692" s="163" t="s">
        <v>8</v>
      </c>
      <c r="H692" s="232">
        <v>2</v>
      </c>
      <c r="I692" s="137" t="s">
        <v>1851</v>
      </c>
      <c r="J692" s="141">
        <v>600</v>
      </c>
      <c r="K692" s="172">
        <f t="shared" si="24"/>
        <v>1200</v>
      </c>
    </row>
    <row r="693" spans="1:11" x14ac:dyDescent="0.25">
      <c r="A693" s="131">
        <v>2912</v>
      </c>
      <c r="B693" s="131">
        <v>66</v>
      </c>
      <c r="C693" s="132" t="s">
        <v>2223</v>
      </c>
      <c r="D693" s="171">
        <v>2</v>
      </c>
      <c r="E693" s="133">
        <v>5</v>
      </c>
      <c r="F693" s="157" t="s">
        <v>1850</v>
      </c>
      <c r="G693" s="170" t="s">
        <v>1836</v>
      </c>
      <c r="H693" s="247">
        <v>15</v>
      </c>
      <c r="I693" s="137" t="s">
        <v>1851</v>
      </c>
      <c r="J693" s="170">
        <v>24</v>
      </c>
      <c r="K693" s="136">
        <f t="shared" si="24"/>
        <v>360</v>
      </c>
    </row>
    <row r="694" spans="1:11" x14ac:dyDescent="0.25">
      <c r="A694" s="131">
        <v>2459</v>
      </c>
      <c r="B694" s="131">
        <v>5</v>
      </c>
      <c r="C694" s="132" t="s">
        <v>1997</v>
      </c>
      <c r="D694" s="171">
        <v>4</v>
      </c>
      <c r="E694" s="196">
        <v>20</v>
      </c>
      <c r="F694" s="197" t="s">
        <v>2012</v>
      </c>
      <c r="G694" s="198" t="s">
        <v>8</v>
      </c>
      <c r="H694" s="233">
        <v>5</v>
      </c>
      <c r="I694" s="137" t="s">
        <v>1851</v>
      </c>
      <c r="J694" s="198">
        <v>6</v>
      </c>
      <c r="K694" s="172">
        <f t="shared" si="24"/>
        <v>30</v>
      </c>
    </row>
    <row r="695" spans="1:11" x14ac:dyDescent="0.25">
      <c r="A695" s="131">
        <v>4499</v>
      </c>
      <c r="B695" s="131">
        <v>56</v>
      </c>
      <c r="C695" s="132" t="s">
        <v>2685</v>
      </c>
      <c r="D695" s="131">
        <v>13</v>
      </c>
      <c r="E695" s="179">
        <v>62</v>
      </c>
      <c r="F695" s="154" t="s">
        <v>2714</v>
      </c>
      <c r="G695" s="141" t="s">
        <v>8</v>
      </c>
      <c r="H695" s="232">
        <v>10</v>
      </c>
      <c r="I695" s="137" t="s">
        <v>1851</v>
      </c>
      <c r="J695" s="141">
        <v>4</v>
      </c>
      <c r="K695" s="136">
        <f t="shared" si="24"/>
        <v>40</v>
      </c>
    </row>
    <row r="696" spans="1:11" x14ac:dyDescent="0.25">
      <c r="A696" s="131">
        <v>4315</v>
      </c>
      <c r="B696" s="131">
        <v>56</v>
      </c>
      <c r="C696" s="132" t="s">
        <v>2648</v>
      </c>
      <c r="D696" s="131">
        <v>11</v>
      </c>
      <c r="E696" s="133">
        <v>44</v>
      </c>
      <c r="F696" s="139" t="s">
        <v>2671</v>
      </c>
      <c r="G696" s="175" t="s">
        <v>1792</v>
      </c>
      <c r="H696" s="232">
        <v>10</v>
      </c>
      <c r="I696" s="137" t="s">
        <v>1851</v>
      </c>
      <c r="J696" s="141">
        <v>4</v>
      </c>
      <c r="K696" s="136">
        <f t="shared" si="24"/>
        <v>40</v>
      </c>
    </row>
    <row r="697" spans="1:11" x14ac:dyDescent="0.25">
      <c r="A697" s="131">
        <v>2582</v>
      </c>
      <c r="B697" s="131">
        <v>63</v>
      </c>
      <c r="C697" s="132" t="s">
        <v>2055</v>
      </c>
      <c r="D697" s="171">
        <v>4</v>
      </c>
      <c r="E697" s="133">
        <v>6</v>
      </c>
      <c r="F697" s="139" t="s">
        <v>2066</v>
      </c>
      <c r="G697" s="141" t="s">
        <v>8</v>
      </c>
      <c r="H697" s="232">
        <v>20</v>
      </c>
      <c r="I697" s="137" t="s">
        <v>1851</v>
      </c>
      <c r="J697" s="141">
        <v>90</v>
      </c>
      <c r="K697" s="136">
        <f t="shared" si="24"/>
        <v>1800</v>
      </c>
    </row>
    <row r="698" spans="1:11" x14ac:dyDescent="0.25">
      <c r="A698" s="131">
        <v>2586</v>
      </c>
      <c r="B698" s="131">
        <v>63</v>
      </c>
      <c r="C698" s="132" t="s">
        <v>2055</v>
      </c>
      <c r="D698" s="171">
        <v>4</v>
      </c>
      <c r="E698" s="133">
        <v>10</v>
      </c>
      <c r="F698" s="139" t="s">
        <v>2069</v>
      </c>
      <c r="G698" s="141" t="s">
        <v>8</v>
      </c>
      <c r="H698" s="232">
        <v>2.5</v>
      </c>
      <c r="I698" s="137" t="s">
        <v>1851</v>
      </c>
      <c r="J698" s="141">
        <v>300</v>
      </c>
      <c r="K698" s="172">
        <f t="shared" si="24"/>
        <v>750</v>
      </c>
    </row>
    <row r="699" spans="1:11" x14ac:dyDescent="0.25">
      <c r="A699" s="131">
        <v>2384</v>
      </c>
      <c r="B699" s="131">
        <v>60</v>
      </c>
      <c r="C699" s="132" t="s">
        <v>1862</v>
      </c>
      <c r="D699" s="171">
        <v>7</v>
      </c>
      <c r="E699" s="133">
        <v>41</v>
      </c>
      <c r="F699" s="139" t="s">
        <v>1985</v>
      </c>
      <c r="G699" s="163" t="s">
        <v>1976</v>
      </c>
      <c r="H699" s="232">
        <v>50</v>
      </c>
      <c r="I699" s="137" t="s">
        <v>1200</v>
      </c>
      <c r="J699" s="141">
        <v>1</v>
      </c>
      <c r="K699" s="172">
        <f t="shared" si="24"/>
        <v>50</v>
      </c>
    </row>
    <row r="700" spans="1:11" x14ac:dyDescent="0.25">
      <c r="A700" s="131">
        <v>670</v>
      </c>
      <c r="B700" s="131">
        <v>33</v>
      </c>
      <c r="C700" s="132" t="s">
        <v>1440</v>
      </c>
      <c r="D700" s="131">
        <v>3</v>
      </c>
      <c r="E700" s="133">
        <v>4</v>
      </c>
      <c r="F700" s="139" t="s">
        <v>1485</v>
      </c>
      <c r="G700" s="141" t="s">
        <v>8</v>
      </c>
      <c r="H700" s="232">
        <v>17.7</v>
      </c>
      <c r="I700" s="137" t="s">
        <v>1200</v>
      </c>
      <c r="J700" s="141">
        <v>200</v>
      </c>
      <c r="K700" s="136">
        <f t="shared" si="24"/>
        <v>3540</v>
      </c>
    </row>
    <row r="701" spans="1:11" x14ac:dyDescent="0.25">
      <c r="A701" s="131">
        <v>4204</v>
      </c>
      <c r="B701" s="131">
        <v>50</v>
      </c>
      <c r="C701" s="132" t="s">
        <v>2594</v>
      </c>
      <c r="D701" s="131">
        <v>6</v>
      </c>
      <c r="E701" s="133">
        <v>63</v>
      </c>
      <c r="F701" s="139" t="s">
        <v>2630</v>
      </c>
      <c r="G701" s="141" t="s">
        <v>1608</v>
      </c>
      <c r="H701" s="232">
        <v>9.5</v>
      </c>
      <c r="I701" s="137" t="s">
        <v>1200</v>
      </c>
      <c r="J701" s="141">
        <v>3</v>
      </c>
      <c r="K701" s="136">
        <f t="shared" si="24"/>
        <v>28.5</v>
      </c>
    </row>
    <row r="702" spans="1:11" x14ac:dyDescent="0.25">
      <c r="A702" s="131">
        <v>2488</v>
      </c>
      <c r="B702" s="131">
        <v>5</v>
      </c>
      <c r="C702" s="132" t="s">
        <v>1997</v>
      </c>
      <c r="D702" s="171">
        <v>6</v>
      </c>
      <c r="E702" s="196">
        <v>2</v>
      </c>
      <c r="F702" s="197" t="s">
        <v>2022</v>
      </c>
      <c r="G702" s="198" t="s">
        <v>1209</v>
      </c>
      <c r="H702" s="242">
        <v>20</v>
      </c>
      <c r="I702" s="137" t="s">
        <v>1200</v>
      </c>
      <c r="J702" s="198">
        <v>10</v>
      </c>
      <c r="K702" s="136">
        <f t="shared" si="24"/>
        <v>200</v>
      </c>
    </row>
    <row r="703" spans="1:11" x14ac:dyDescent="0.25">
      <c r="A703" s="131">
        <v>639</v>
      </c>
      <c r="B703" s="131">
        <v>33</v>
      </c>
      <c r="C703" s="132" t="s">
        <v>1440</v>
      </c>
      <c r="D703" s="131">
        <v>1</v>
      </c>
      <c r="E703" s="133">
        <v>19</v>
      </c>
      <c r="F703" s="157" t="s">
        <v>1457</v>
      </c>
      <c r="G703" s="166" t="s">
        <v>8</v>
      </c>
      <c r="H703" s="238">
        <v>40</v>
      </c>
      <c r="I703" s="137" t="s">
        <v>1200</v>
      </c>
      <c r="J703" s="166">
        <v>2</v>
      </c>
      <c r="K703" s="136">
        <f t="shared" si="24"/>
        <v>80</v>
      </c>
    </row>
    <row r="704" spans="1:11" x14ac:dyDescent="0.25">
      <c r="A704" s="131">
        <v>3123</v>
      </c>
      <c r="B704" s="131">
        <v>51</v>
      </c>
      <c r="C704" s="132" t="s">
        <v>2298</v>
      </c>
      <c r="D704" s="131">
        <v>1</v>
      </c>
      <c r="E704" s="133">
        <f>+E703+1</f>
        <v>20</v>
      </c>
      <c r="F704" s="162" t="s">
        <v>2319</v>
      </c>
      <c r="G704" s="141" t="s">
        <v>2320</v>
      </c>
      <c r="H704" s="232">
        <v>120</v>
      </c>
      <c r="I704" s="137" t="s">
        <v>1200</v>
      </c>
      <c r="J704" s="141">
        <v>1</v>
      </c>
      <c r="K704" s="136">
        <f t="shared" si="24"/>
        <v>120</v>
      </c>
    </row>
    <row r="705" spans="1:11" x14ac:dyDescent="0.25">
      <c r="A705" s="131">
        <v>3876</v>
      </c>
      <c r="B705" s="131">
        <v>53</v>
      </c>
      <c r="C705" s="132" t="s">
        <v>2500</v>
      </c>
      <c r="D705" s="131">
        <v>10</v>
      </c>
      <c r="E705" s="133">
        <v>37</v>
      </c>
      <c r="F705" s="154" t="s">
        <v>2553</v>
      </c>
      <c r="G705" s="141" t="s">
        <v>2554</v>
      </c>
      <c r="H705" s="232">
        <v>84</v>
      </c>
      <c r="I705" s="137" t="s">
        <v>1344</v>
      </c>
      <c r="J705" s="141">
        <v>5</v>
      </c>
      <c r="K705" s="136">
        <f t="shared" si="24"/>
        <v>420</v>
      </c>
    </row>
    <row r="706" spans="1:11" x14ac:dyDescent="0.25">
      <c r="A706" s="131">
        <v>3911</v>
      </c>
      <c r="B706" s="131">
        <v>65</v>
      </c>
      <c r="C706" s="132" t="s">
        <v>2560</v>
      </c>
      <c r="D706" s="131">
        <v>2</v>
      </c>
      <c r="E706" s="133">
        <v>2</v>
      </c>
      <c r="F706" s="139" t="s">
        <v>2562</v>
      </c>
      <c r="G706" s="141" t="s">
        <v>2561</v>
      </c>
      <c r="H706" s="232">
        <v>6</v>
      </c>
      <c r="I706" s="137" t="s">
        <v>1212</v>
      </c>
      <c r="J706" s="141">
        <v>110</v>
      </c>
      <c r="K706" s="136">
        <f t="shared" si="24"/>
        <v>660</v>
      </c>
    </row>
    <row r="707" spans="1:11" x14ac:dyDescent="0.25">
      <c r="A707" s="131">
        <v>3918</v>
      </c>
      <c r="B707" s="131">
        <v>65</v>
      </c>
      <c r="C707" s="132" t="s">
        <v>2560</v>
      </c>
      <c r="D707" s="131">
        <v>4</v>
      </c>
      <c r="E707" s="133">
        <v>2</v>
      </c>
      <c r="F707" s="154" t="s">
        <v>2567</v>
      </c>
      <c r="G707" s="141" t="s">
        <v>2561</v>
      </c>
      <c r="H707" s="232">
        <v>3</v>
      </c>
      <c r="I707" s="137" t="s">
        <v>1212</v>
      </c>
      <c r="J707" s="141">
        <v>500</v>
      </c>
      <c r="K707" s="136">
        <f t="shared" si="24"/>
        <v>1500</v>
      </c>
    </row>
    <row r="708" spans="1:11" x14ac:dyDescent="0.25">
      <c r="A708" s="131">
        <v>4128</v>
      </c>
      <c r="B708" s="131">
        <v>50</v>
      </c>
      <c r="C708" s="132" t="s">
        <v>2594</v>
      </c>
      <c r="D708" s="131">
        <v>1</v>
      </c>
      <c r="E708" s="133">
        <v>23</v>
      </c>
      <c r="F708" s="139" t="s">
        <v>2610</v>
      </c>
      <c r="G708" s="141" t="s">
        <v>8</v>
      </c>
      <c r="H708" s="232">
        <v>2.5</v>
      </c>
      <c r="I708" s="137" t="s">
        <v>1212</v>
      </c>
      <c r="J708" s="141">
        <v>600</v>
      </c>
      <c r="K708" s="136">
        <f t="shared" si="24"/>
        <v>1500</v>
      </c>
    </row>
    <row r="709" spans="1:11" x14ac:dyDescent="0.25">
      <c r="A709" s="131">
        <v>3289</v>
      </c>
      <c r="B709" s="131">
        <v>49</v>
      </c>
      <c r="C709" s="132" t="s">
        <v>2350</v>
      </c>
      <c r="D709" s="171">
        <v>4</v>
      </c>
      <c r="E709" s="133">
        <v>3</v>
      </c>
      <c r="F709" s="154" t="s">
        <v>2387</v>
      </c>
      <c r="G709" s="141" t="s">
        <v>8</v>
      </c>
      <c r="H709" s="232">
        <v>6</v>
      </c>
      <c r="I709" s="137" t="s">
        <v>1200</v>
      </c>
      <c r="J709" s="141">
        <v>14000</v>
      </c>
      <c r="K709" s="136">
        <f t="shared" si="24"/>
        <v>84000</v>
      </c>
    </row>
    <row r="710" spans="1:11" x14ac:dyDescent="0.25">
      <c r="A710" s="131">
        <v>2559</v>
      </c>
      <c r="B710" s="131">
        <v>61</v>
      </c>
      <c r="C710" s="132" t="s">
        <v>2044</v>
      </c>
      <c r="D710" s="171">
        <v>5</v>
      </c>
      <c r="E710" s="133">
        <v>41</v>
      </c>
      <c r="F710" s="157" t="s">
        <v>2052</v>
      </c>
      <c r="G710" s="141" t="s">
        <v>1561</v>
      </c>
      <c r="H710" s="234">
        <v>29</v>
      </c>
      <c r="I710" s="137" t="s">
        <v>1197</v>
      </c>
      <c r="J710" s="141">
        <v>7</v>
      </c>
      <c r="K710" s="172">
        <f t="shared" si="24"/>
        <v>203</v>
      </c>
    </row>
    <row r="711" spans="1:11" x14ac:dyDescent="0.25">
      <c r="A711" s="131">
        <v>3067</v>
      </c>
      <c r="B711" s="131">
        <v>9</v>
      </c>
      <c r="C711" s="132" t="s">
        <v>2286</v>
      </c>
      <c r="D711" s="171">
        <v>15</v>
      </c>
      <c r="E711" s="135">
        <v>38</v>
      </c>
      <c r="F711" s="139" t="s">
        <v>2052</v>
      </c>
      <c r="G711" s="141" t="s">
        <v>1561</v>
      </c>
      <c r="H711" s="232">
        <v>30</v>
      </c>
      <c r="I711" s="137" t="s">
        <v>1197</v>
      </c>
      <c r="J711" s="141">
        <v>4</v>
      </c>
      <c r="K711" s="136">
        <f t="shared" si="24"/>
        <v>120</v>
      </c>
    </row>
    <row r="712" spans="1:11" x14ac:dyDescent="0.25">
      <c r="A712" s="131">
        <v>3235</v>
      </c>
      <c r="B712" s="131">
        <v>8</v>
      </c>
      <c r="C712" s="132" t="s">
        <v>2347</v>
      </c>
      <c r="D712" s="131">
        <v>13</v>
      </c>
      <c r="E712" s="135">
        <v>38</v>
      </c>
      <c r="F712" s="206" t="s">
        <v>2052</v>
      </c>
      <c r="G712" s="141" t="s">
        <v>1561</v>
      </c>
      <c r="H712" s="232">
        <v>30</v>
      </c>
      <c r="I712" s="137" t="s">
        <v>1197</v>
      </c>
      <c r="J712" s="141">
        <v>4</v>
      </c>
      <c r="K712" s="136">
        <f t="shared" si="24"/>
        <v>120</v>
      </c>
    </row>
    <row r="713" spans="1:11" x14ac:dyDescent="0.25">
      <c r="A713" s="131">
        <v>2687</v>
      </c>
      <c r="B713" s="131">
        <v>63</v>
      </c>
      <c r="C713" s="132" t="s">
        <v>2055</v>
      </c>
      <c r="D713" s="171">
        <v>4</v>
      </c>
      <c r="E713" s="133">
        <v>122</v>
      </c>
      <c r="F713" s="139" t="s">
        <v>2150</v>
      </c>
      <c r="G713" s="141" t="s">
        <v>8</v>
      </c>
      <c r="H713" s="232">
        <v>70</v>
      </c>
      <c r="I713" s="137" t="s">
        <v>2113</v>
      </c>
      <c r="J713" s="141">
        <v>3</v>
      </c>
      <c r="K713" s="136">
        <f t="shared" si="24"/>
        <v>210</v>
      </c>
    </row>
    <row r="714" spans="1:11" x14ac:dyDescent="0.25">
      <c r="A714" s="131">
        <v>647</v>
      </c>
      <c r="B714" s="131">
        <v>33</v>
      </c>
      <c r="C714" s="132" t="s">
        <v>1440</v>
      </c>
      <c r="D714" s="131">
        <v>1</v>
      </c>
      <c r="E714" s="133">
        <v>27</v>
      </c>
      <c r="F714" s="169" t="s">
        <v>1464</v>
      </c>
      <c r="G714" s="170" t="s">
        <v>8</v>
      </c>
      <c r="H714" s="259">
        <v>800</v>
      </c>
      <c r="I714" s="137" t="s">
        <v>1200</v>
      </c>
      <c r="J714" s="168">
        <v>1</v>
      </c>
      <c r="K714" s="136">
        <f t="shared" si="24"/>
        <v>800</v>
      </c>
    </row>
    <row r="715" spans="1:11" x14ac:dyDescent="0.25">
      <c r="A715" s="131">
        <v>3145</v>
      </c>
      <c r="B715" s="131">
        <v>51</v>
      </c>
      <c r="C715" s="132" t="s">
        <v>2298</v>
      </c>
      <c r="D715" s="131">
        <v>4</v>
      </c>
      <c r="E715" s="184">
        <f>+E714+1</f>
        <v>28</v>
      </c>
      <c r="F715" s="157" t="s">
        <v>2333</v>
      </c>
      <c r="G715" s="141" t="s">
        <v>8</v>
      </c>
      <c r="H715" s="232">
        <v>18</v>
      </c>
      <c r="I715" s="137" t="s">
        <v>1200</v>
      </c>
      <c r="J715" s="141">
        <v>8</v>
      </c>
      <c r="K715" s="172">
        <f t="shared" si="24"/>
        <v>144</v>
      </c>
    </row>
    <row r="716" spans="1:11" x14ac:dyDescent="0.25">
      <c r="A716" s="131">
        <v>654</v>
      </c>
      <c r="B716" s="131">
        <v>33</v>
      </c>
      <c r="C716" s="132" t="s">
        <v>1440</v>
      </c>
      <c r="D716" s="131">
        <v>1</v>
      </c>
      <c r="E716" s="133">
        <v>34</v>
      </c>
      <c r="F716" s="157" t="s">
        <v>1470</v>
      </c>
      <c r="G716" s="166" t="s">
        <v>8</v>
      </c>
      <c r="H716" s="238">
        <v>45</v>
      </c>
      <c r="I716" s="137" t="s">
        <v>1200</v>
      </c>
      <c r="J716" s="168">
        <v>15</v>
      </c>
      <c r="K716" s="136">
        <f t="shared" si="24"/>
        <v>675</v>
      </c>
    </row>
    <row r="717" spans="1:11" x14ac:dyDescent="0.25">
      <c r="A717" s="131">
        <v>2904</v>
      </c>
      <c r="B717" s="131">
        <v>66</v>
      </c>
      <c r="C717" s="132" t="s">
        <v>2223</v>
      </c>
      <c r="D717" s="171">
        <v>1</v>
      </c>
      <c r="E717" s="133">
        <v>3</v>
      </c>
      <c r="F717" s="157" t="s">
        <v>2227</v>
      </c>
      <c r="G717" s="170" t="s">
        <v>1792</v>
      </c>
      <c r="H717" s="247">
        <v>17</v>
      </c>
      <c r="I717" s="137" t="s">
        <v>1200</v>
      </c>
      <c r="J717" s="170">
        <v>54</v>
      </c>
      <c r="K717" s="172">
        <f t="shared" si="24"/>
        <v>918</v>
      </c>
    </row>
    <row r="718" spans="1:11" x14ac:dyDescent="0.25">
      <c r="A718" s="131">
        <v>2593</v>
      </c>
      <c r="B718" s="131">
        <v>63</v>
      </c>
      <c r="C718" s="132" t="s">
        <v>2055</v>
      </c>
      <c r="D718" s="171">
        <v>4</v>
      </c>
      <c r="E718" s="133">
        <v>18</v>
      </c>
      <c r="F718" s="139" t="s">
        <v>2074</v>
      </c>
      <c r="G718" s="141" t="s">
        <v>1836</v>
      </c>
      <c r="H718" s="232">
        <v>12</v>
      </c>
      <c r="I718" s="137" t="s">
        <v>1200</v>
      </c>
      <c r="J718" s="141">
        <v>50</v>
      </c>
      <c r="K718" s="136">
        <f t="shared" si="24"/>
        <v>600</v>
      </c>
    </row>
    <row r="719" spans="1:11" x14ac:dyDescent="0.25">
      <c r="A719" s="131">
        <v>2245</v>
      </c>
      <c r="B719" s="131">
        <v>60</v>
      </c>
      <c r="C719" s="132" t="s">
        <v>1862</v>
      </c>
      <c r="D719" s="171">
        <v>3</v>
      </c>
      <c r="E719" s="133">
        <v>1</v>
      </c>
      <c r="F719" s="178" t="s">
        <v>1868</v>
      </c>
      <c r="G719" s="163" t="s">
        <v>1269</v>
      </c>
      <c r="H719" s="232">
        <v>40</v>
      </c>
      <c r="I719" s="137" t="s">
        <v>1200</v>
      </c>
      <c r="J719" s="141">
        <v>30</v>
      </c>
      <c r="K719" s="172">
        <f t="shared" si="24"/>
        <v>1200</v>
      </c>
    </row>
    <row r="720" spans="1:11" x14ac:dyDescent="0.25">
      <c r="A720" s="131">
        <v>2192</v>
      </c>
      <c r="B720" s="131">
        <v>3</v>
      </c>
      <c r="C720" s="132" t="s">
        <v>1829</v>
      </c>
      <c r="D720" s="171">
        <v>7</v>
      </c>
      <c r="E720" s="133">
        <v>4</v>
      </c>
      <c r="F720" s="139" t="s">
        <v>1841</v>
      </c>
      <c r="G720" s="163" t="s">
        <v>8</v>
      </c>
      <c r="H720" s="232">
        <v>78</v>
      </c>
      <c r="I720" s="137" t="s">
        <v>1200</v>
      </c>
      <c r="J720" s="141">
        <v>40</v>
      </c>
      <c r="K720" s="172">
        <f t="shared" si="24"/>
        <v>3120</v>
      </c>
    </row>
    <row r="721" spans="1:11" x14ac:dyDescent="0.25">
      <c r="A721" s="131">
        <v>2270</v>
      </c>
      <c r="B721" s="131">
        <v>60</v>
      </c>
      <c r="C721" s="132" t="s">
        <v>1862</v>
      </c>
      <c r="D721" s="171">
        <v>6</v>
      </c>
      <c r="E721" s="133">
        <v>13</v>
      </c>
      <c r="F721" s="139" t="s">
        <v>1885</v>
      </c>
      <c r="G721" s="163" t="s">
        <v>1778</v>
      </c>
      <c r="H721" s="232">
        <v>55</v>
      </c>
      <c r="I721" s="137" t="s">
        <v>1200</v>
      </c>
      <c r="J721" s="163">
        <v>40</v>
      </c>
      <c r="K721" s="172">
        <f t="shared" si="24"/>
        <v>2200</v>
      </c>
    </row>
    <row r="722" spans="1:11" x14ac:dyDescent="0.25">
      <c r="A722" s="131">
        <v>2271</v>
      </c>
      <c r="B722" s="131">
        <v>60</v>
      </c>
      <c r="C722" s="132" t="s">
        <v>1862</v>
      </c>
      <c r="D722" s="171">
        <v>6</v>
      </c>
      <c r="E722" s="133">
        <v>14</v>
      </c>
      <c r="F722" s="139" t="s">
        <v>1886</v>
      </c>
      <c r="G722" s="163" t="s">
        <v>1778</v>
      </c>
      <c r="H722" s="232">
        <v>30</v>
      </c>
      <c r="I722" s="137" t="s">
        <v>1200</v>
      </c>
      <c r="J722" s="141">
        <v>20</v>
      </c>
      <c r="K722" s="136">
        <f t="shared" si="24"/>
        <v>600</v>
      </c>
    </row>
    <row r="723" spans="1:11" x14ac:dyDescent="0.25">
      <c r="A723" s="131">
        <v>3463</v>
      </c>
      <c r="B723" s="131">
        <v>48</v>
      </c>
      <c r="C723" s="132" t="s">
        <v>2417</v>
      </c>
      <c r="D723" s="131">
        <v>2</v>
      </c>
      <c r="E723" s="135">
        <v>4</v>
      </c>
      <c r="F723" s="139" t="s">
        <v>2431</v>
      </c>
      <c r="G723" s="141" t="s">
        <v>1561</v>
      </c>
      <c r="H723" s="232">
        <v>30</v>
      </c>
      <c r="I723" s="137" t="s">
        <v>1200</v>
      </c>
      <c r="J723" s="141">
        <v>110</v>
      </c>
      <c r="K723" s="136">
        <f t="shared" si="24"/>
        <v>3300</v>
      </c>
    </row>
    <row r="724" spans="1:11" x14ac:dyDescent="0.25">
      <c r="A724" s="131">
        <v>3133</v>
      </c>
      <c r="B724" s="131">
        <v>51</v>
      </c>
      <c r="C724" s="132" t="s">
        <v>2298</v>
      </c>
      <c r="D724" s="131">
        <v>2</v>
      </c>
      <c r="E724" s="133" t="e">
        <f>+#REF!+1</f>
        <v>#REF!</v>
      </c>
      <c r="F724" s="162" t="s">
        <v>2326</v>
      </c>
      <c r="G724" s="141" t="s">
        <v>8</v>
      </c>
      <c r="H724" s="232">
        <v>1.5</v>
      </c>
      <c r="I724" s="137" t="s">
        <v>1197</v>
      </c>
      <c r="J724" s="141">
        <v>500</v>
      </c>
      <c r="K724" s="172">
        <f t="shared" ref="K724" si="25">J724*H724</f>
        <v>750</v>
      </c>
    </row>
    <row r="725" spans="1:11" x14ac:dyDescent="0.25">
      <c r="A725" s="131">
        <v>2735</v>
      </c>
      <c r="B725" s="131">
        <v>68</v>
      </c>
      <c r="C725" s="132" t="s">
        <v>2163</v>
      </c>
      <c r="D725" s="171">
        <v>2</v>
      </c>
      <c r="E725" s="133">
        <v>5</v>
      </c>
      <c r="F725" s="139" t="s">
        <v>2164</v>
      </c>
      <c r="G725" s="141" t="s">
        <v>8</v>
      </c>
      <c r="H725" s="232">
        <v>2</v>
      </c>
      <c r="I725" s="137" t="s">
        <v>1197</v>
      </c>
      <c r="J725" s="141">
        <v>160</v>
      </c>
      <c r="K725" s="172">
        <f t="shared" ref="K725:K730" si="26">J725*H725</f>
        <v>320</v>
      </c>
    </row>
    <row r="726" spans="1:11" x14ac:dyDescent="0.25">
      <c r="A726" s="131">
        <v>953</v>
      </c>
      <c r="B726" s="131">
        <v>30</v>
      </c>
      <c r="C726" s="132" t="s">
        <v>1562</v>
      </c>
      <c r="D726" s="171">
        <v>2</v>
      </c>
      <c r="E726" s="133">
        <v>3</v>
      </c>
      <c r="F726" s="134" t="s">
        <v>1564</v>
      </c>
      <c r="G726" s="163" t="s">
        <v>8</v>
      </c>
      <c r="H726" s="232">
        <v>4</v>
      </c>
      <c r="I726" s="137" t="s">
        <v>1197</v>
      </c>
      <c r="J726" s="163">
        <v>30</v>
      </c>
      <c r="K726" s="172">
        <f t="shared" si="26"/>
        <v>120</v>
      </c>
    </row>
    <row r="727" spans="1:11" x14ac:dyDescent="0.25">
      <c r="A727" s="131">
        <v>2522</v>
      </c>
      <c r="B727" s="131">
        <v>61</v>
      </c>
      <c r="C727" s="132" t="s">
        <v>2044</v>
      </c>
      <c r="D727" s="171">
        <v>5</v>
      </c>
      <c r="E727" s="133">
        <v>4</v>
      </c>
      <c r="F727" s="139" t="s">
        <v>2046</v>
      </c>
      <c r="G727" s="141" t="s">
        <v>1231</v>
      </c>
      <c r="H727" s="234">
        <v>12</v>
      </c>
      <c r="I727" s="137" t="s">
        <v>1197</v>
      </c>
      <c r="J727" s="141">
        <v>15</v>
      </c>
      <c r="K727" s="136">
        <f t="shared" si="26"/>
        <v>180</v>
      </c>
    </row>
    <row r="728" spans="1:11" x14ac:dyDescent="0.25">
      <c r="A728" s="131">
        <v>3199</v>
      </c>
      <c r="B728" s="131">
        <v>8</v>
      </c>
      <c r="C728" s="132" t="s">
        <v>2347</v>
      </c>
      <c r="D728" s="131">
        <v>13</v>
      </c>
      <c r="E728" s="135">
        <v>4</v>
      </c>
      <c r="F728" s="139" t="s">
        <v>1565</v>
      </c>
      <c r="G728" s="141" t="s">
        <v>2348</v>
      </c>
      <c r="H728" s="232">
        <v>6</v>
      </c>
      <c r="I728" s="137" t="s">
        <v>1197</v>
      </c>
      <c r="J728" s="141">
        <v>4</v>
      </c>
      <c r="K728" s="136">
        <f t="shared" si="26"/>
        <v>24</v>
      </c>
    </row>
    <row r="729" spans="1:11" x14ac:dyDescent="0.25">
      <c r="A729" s="131">
        <v>941</v>
      </c>
      <c r="B729" s="131">
        <v>30</v>
      </c>
      <c r="C729" s="132" t="s">
        <v>1562</v>
      </c>
      <c r="D729" s="171">
        <v>1</v>
      </c>
      <c r="E729" s="133">
        <v>6</v>
      </c>
      <c r="F729" s="134" t="s">
        <v>1566</v>
      </c>
      <c r="G729" s="163" t="s">
        <v>8</v>
      </c>
      <c r="H729" s="232">
        <v>0.3</v>
      </c>
      <c r="I729" s="137" t="s">
        <v>1197</v>
      </c>
      <c r="J729" s="163">
        <v>36</v>
      </c>
      <c r="K729" s="172">
        <f t="shared" si="26"/>
        <v>10.799999999999999</v>
      </c>
    </row>
    <row r="730" spans="1:11" x14ac:dyDescent="0.25">
      <c r="A730" s="131">
        <v>2541</v>
      </c>
      <c r="B730" s="131">
        <v>61</v>
      </c>
      <c r="C730" s="132" t="s">
        <v>2044</v>
      </c>
      <c r="D730" s="171">
        <v>5</v>
      </c>
      <c r="E730" s="133">
        <v>23</v>
      </c>
      <c r="F730" s="157" t="s">
        <v>1218</v>
      </c>
      <c r="G730" s="141" t="s">
        <v>1231</v>
      </c>
      <c r="H730" s="234">
        <v>10</v>
      </c>
      <c r="I730" s="137" t="s">
        <v>1197</v>
      </c>
      <c r="J730" s="141">
        <v>3</v>
      </c>
      <c r="K730" s="172">
        <f t="shared" si="26"/>
        <v>30</v>
      </c>
    </row>
    <row r="731" spans="1:11" x14ac:dyDescent="0.25">
      <c r="A731" s="131">
        <v>3496</v>
      </c>
      <c r="B731" s="131">
        <v>48</v>
      </c>
      <c r="C731" s="132" t="s">
        <v>2417</v>
      </c>
      <c r="D731" s="131">
        <v>6</v>
      </c>
      <c r="E731" s="133">
        <v>7</v>
      </c>
      <c r="F731" s="139" t="s">
        <v>2447</v>
      </c>
      <c r="G731" s="141" t="s">
        <v>8</v>
      </c>
      <c r="H731" s="232">
        <v>1</v>
      </c>
      <c r="I731" s="137" t="s">
        <v>1197</v>
      </c>
      <c r="J731" s="141">
        <v>19</v>
      </c>
      <c r="K731" s="136">
        <f t="shared" ref="K731:K750" si="27">J731*H731</f>
        <v>19</v>
      </c>
    </row>
    <row r="732" spans="1:11" x14ac:dyDescent="0.25">
      <c r="A732" s="131">
        <v>1480</v>
      </c>
      <c r="B732" s="131">
        <v>57</v>
      </c>
      <c r="C732" s="132" t="s">
        <v>1722</v>
      </c>
      <c r="D732" s="171">
        <v>4</v>
      </c>
      <c r="E732" s="135">
        <v>39</v>
      </c>
      <c r="F732" s="157" t="s">
        <v>1731</v>
      </c>
      <c r="G732" s="170" t="s">
        <v>8</v>
      </c>
      <c r="H732" s="251">
        <v>2</v>
      </c>
      <c r="I732" s="137" t="s">
        <v>1197</v>
      </c>
      <c r="J732" s="170">
        <v>6</v>
      </c>
      <c r="K732" s="172">
        <f t="shared" si="27"/>
        <v>12</v>
      </c>
    </row>
    <row r="733" spans="1:11" x14ac:dyDescent="0.25">
      <c r="A733" s="131">
        <v>508</v>
      </c>
      <c r="B733" s="131">
        <v>32</v>
      </c>
      <c r="C733" s="132" t="s">
        <v>1390</v>
      </c>
      <c r="D733" s="131">
        <v>2</v>
      </c>
      <c r="E733" s="133">
        <v>28</v>
      </c>
      <c r="F733" s="139" t="s">
        <v>1399</v>
      </c>
      <c r="G733" s="141" t="s">
        <v>8</v>
      </c>
      <c r="H733" s="232">
        <v>0.6</v>
      </c>
      <c r="I733" s="156" t="s">
        <v>1197</v>
      </c>
      <c r="J733" s="141">
        <v>2</v>
      </c>
      <c r="K733" s="136">
        <f t="shared" si="27"/>
        <v>1.2</v>
      </c>
    </row>
    <row r="734" spans="1:11" ht="26.25" x14ac:dyDescent="0.25">
      <c r="A734" s="131">
        <v>6</v>
      </c>
      <c r="B734" s="131">
        <v>36</v>
      </c>
      <c r="C734" s="132" t="s">
        <v>1183</v>
      </c>
      <c r="D734" s="131">
        <v>1</v>
      </c>
      <c r="E734" s="133">
        <v>1</v>
      </c>
      <c r="F734" s="142" t="s">
        <v>1184</v>
      </c>
      <c r="G734" s="141" t="s">
        <v>1185</v>
      </c>
      <c r="H734" s="232">
        <v>2800</v>
      </c>
      <c r="I734" s="137" t="s">
        <v>1186</v>
      </c>
      <c r="J734" s="141">
        <v>1</v>
      </c>
      <c r="K734" s="136">
        <f t="shared" si="27"/>
        <v>2800</v>
      </c>
    </row>
    <row r="735" spans="1:11" ht="25.5" x14ac:dyDescent="0.25">
      <c r="A735" s="131">
        <v>169</v>
      </c>
      <c r="B735" s="131">
        <v>45</v>
      </c>
      <c r="C735" s="132" t="s">
        <v>1219</v>
      </c>
      <c r="D735" s="131">
        <v>1</v>
      </c>
      <c r="E735" s="133">
        <v>17</v>
      </c>
      <c r="F735" s="145" t="s">
        <v>1184</v>
      </c>
      <c r="G735" s="147" t="s">
        <v>1185</v>
      </c>
      <c r="H735" s="241">
        <v>3699</v>
      </c>
      <c r="I735" s="137" t="s">
        <v>1197</v>
      </c>
      <c r="J735" s="147">
        <v>1</v>
      </c>
      <c r="K735" s="136">
        <f t="shared" si="27"/>
        <v>3699</v>
      </c>
    </row>
    <row r="736" spans="1:11" ht="25.5" x14ac:dyDescent="0.25">
      <c r="A736" s="131">
        <v>195</v>
      </c>
      <c r="B736" s="131">
        <v>45</v>
      </c>
      <c r="C736" s="132" t="s">
        <v>1219</v>
      </c>
      <c r="D736" s="131">
        <v>3</v>
      </c>
      <c r="E736" s="133">
        <v>14</v>
      </c>
      <c r="F736" s="145" t="s">
        <v>1184</v>
      </c>
      <c r="G736" s="147" t="s">
        <v>1185</v>
      </c>
      <c r="H736" s="241">
        <v>3699</v>
      </c>
      <c r="I736" s="137" t="s">
        <v>1186</v>
      </c>
      <c r="J736" s="147">
        <v>1</v>
      </c>
      <c r="K736" s="136">
        <f t="shared" si="27"/>
        <v>3699</v>
      </c>
    </row>
    <row r="737" spans="1:11" ht="25.5" x14ac:dyDescent="0.25">
      <c r="A737" s="131">
        <v>734</v>
      </c>
      <c r="B737" s="131">
        <v>34</v>
      </c>
      <c r="C737" s="132" t="s">
        <v>1531</v>
      </c>
      <c r="D737" s="171">
        <v>1</v>
      </c>
      <c r="E737" s="133">
        <v>16</v>
      </c>
      <c r="F737" s="139" t="s">
        <v>1184</v>
      </c>
      <c r="G737" s="163" t="s">
        <v>1185</v>
      </c>
      <c r="H737" s="232">
        <v>3600</v>
      </c>
      <c r="I737" s="156" t="s">
        <v>1186</v>
      </c>
      <c r="J737" s="163">
        <v>1</v>
      </c>
      <c r="K737" s="172">
        <f t="shared" si="27"/>
        <v>3600</v>
      </c>
    </row>
    <row r="738" spans="1:11" ht="24" x14ac:dyDescent="0.25">
      <c r="A738" s="131">
        <v>842</v>
      </c>
      <c r="B738" s="131">
        <v>34</v>
      </c>
      <c r="C738" s="132" t="s">
        <v>1559</v>
      </c>
      <c r="D738" s="171">
        <v>1</v>
      </c>
      <c r="E738" s="133">
        <v>17</v>
      </c>
      <c r="F738" s="174" t="s">
        <v>1184</v>
      </c>
      <c r="G738" s="163" t="s">
        <v>1185</v>
      </c>
      <c r="H738" s="248">
        <v>2500</v>
      </c>
      <c r="I738" s="137" t="s">
        <v>1186</v>
      </c>
      <c r="J738" s="163">
        <v>2</v>
      </c>
      <c r="K738" s="136">
        <f t="shared" si="27"/>
        <v>5000</v>
      </c>
    </row>
    <row r="739" spans="1:11" ht="25.5" x14ac:dyDescent="0.25">
      <c r="A739" s="131">
        <v>2138</v>
      </c>
      <c r="B739" s="131">
        <v>70</v>
      </c>
      <c r="C739" s="132" t="s">
        <v>1819</v>
      </c>
      <c r="D739" s="171">
        <v>3</v>
      </c>
      <c r="E739" s="192">
        <v>7</v>
      </c>
      <c r="F739" s="139" t="s">
        <v>1184</v>
      </c>
      <c r="G739" s="163" t="s">
        <v>8</v>
      </c>
      <c r="H739" s="246">
        <v>3500</v>
      </c>
      <c r="I739" s="137" t="s">
        <v>1186</v>
      </c>
      <c r="J739" s="163">
        <v>1</v>
      </c>
      <c r="K739" s="136">
        <f t="shared" si="27"/>
        <v>3500</v>
      </c>
    </row>
    <row r="740" spans="1:11" x14ac:dyDescent="0.25">
      <c r="A740" s="131">
        <v>2583</v>
      </c>
      <c r="B740" s="131">
        <v>63</v>
      </c>
      <c r="C740" s="132" t="s">
        <v>2055</v>
      </c>
      <c r="D740" s="171">
        <v>4</v>
      </c>
      <c r="E740" s="133">
        <v>7</v>
      </c>
      <c r="F740" s="139" t="s">
        <v>2067</v>
      </c>
      <c r="G740" s="141" t="s">
        <v>8</v>
      </c>
      <c r="H740" s="232">
        <v>8</v>
      </c>
      <c r="I740" s="137" t="s">
        <v>1851</v>
      </c>
      <c r="J740" s="141">
        <v>36</v>
      </c>
      <c r="K740" s="172">
        <f t="shared" si="27"/>
        <v>288</v>
      </c>
    </row>
    <row r="741" spans="1:11" x14ac:dyDescent="0.25">
      <c r="A741" s="131">
        <v>3287</v>
      </c>
      <c r="B741" s="131">
        <v>49</v>
      </c>
      <c r="C741" s="132" t="s">
        <v>2350</v>
      </c>
      <c r="D741" s="171">
        <v>4</v>
      </c>
      <c r="E741" s="133">
        <v>1</v>
      </c>
      <c r="F741" s="154" t="s">
        <v>2385</v>
      </c>
      <c r="G741" s="141" t="s">
        <v>8</v>
      </c>
      <c r="H741" s="232">
        <v>1</v>
      </c>
      <c r="I741" s="137" t="s">
        <v>1212</v>
      </c>
      <c r="J741" s="141">
        <v>14000</v>
      </c>
      <c r="K741" s="172">
        <f t="shared" si="27"/>
        <v>14000</v>
      </c>
    </row>
    <row r="742" spans="1:11" x14ac:dyDescent="0.25">
      <c r="A742" s="131">
        <v>661</v>
      </c>
      <c r="B742" s="131">
        <v>33</v>
      </c>
      <c r="C742" s="132" t="s">
        <v>1440</v>
      </c>
      <c r="D742" s="131">
        <v>1</v>
      </c>
      <c r="E742" s="133">
        <v>41</v>
      </c>
      <c r="F742" s="157" t="s">
        <v>1477</v>
      </c>
      <c r="G742" s="166" t="s">
        <v>8</v>
      </c>
      <c r="H742" s="238">
        <v>200</v>
      </c>
      <c r="I742" s="137" t="s">
        <v>1200</v>
      </c>
      <c r="J742" s="166">
        <v>1</v>
      </c>
      <c r="K742" s="136">
        <f t="shared" si="27"/>
        <v>200</v>
      </c>
    </row>
    <row r="743" spans="1:11" x14ac:dyDescent="0.25">
      <c r="A743" s="131">
        <v>660</v>
      </c>
      <c r="B743" s="131">
        <v>33</v>
      </c>
      <c r="C743" s="132" t="s">
        <v>1440</v>
      </c>
      <c r="D743" s="131">
        <v>1</v>
      </c>
      <c r="E743" s="133">
        <v>40</v>
      </c>
      <c r="F743" s="157" t="s">
        <v>1476</v>
      </c>
      <c r="G743" s="166" t="s">
        <v>8</v>
      </c>
      <c r="H743" s="238">
        <v>60</v>
      </c>
      <c r="I743" s="137" t="s">
        <v>1200</v>
      </c>
      <c r="J743" s="166">
        <v>2</v>
      </c>
      <c r="K743" s="136">
        <f t="shared" si="27"/>
        <v>120</v>
      </c>
    </row>
    <row r="744" spans="1:11" x14ac:dyDescent="0.25">
      <c r="A744" s="131">
        <v>2990</v>
      </c>
      <c r="B744" s="131">
        <v>9</v>
      </c>
      <c r="C744" s="132" t="s">
        <v>2286</v>
      </c>
      <c r="D744" s="171">
        <v>1</v>
      </c>
      <c r="E744" s="135">
        <v>2</v>
      </c>
      <c r="F744" s="139" t="s">
        <v>2287</v>
      </c>
      <c r="G744" s="141" t="s">
        <v>8</v>
      </c>
      <c r="H744" s="232">
        <v>4.5</v>
      </c>
      <c r="I744" s="137" t="s">
        <v>1197</v>
      </c>
      <c r="J744" s="141">
        <v>60</v>
      </c>
      <c r="K744" s="136">
        <f t="shared" si="27"/>
        <v>270</v>
      </c>
    </row>
    <row r="745" spans="1:11" x14ac:dyDescent="0.25">
      <c r="A745" s="131">
        <v>167</v>
      </c>
      <c r="B745" s="131">
        <v>45</v>
      </c>
      <c r="C745" s="132" t="s">
        <v>1219</v>
      </c>
      <c r="D745" s="131">
        <v>1</v>
      </c>
      <c r="E745" s="133">
        <v>15</v>
      </c>
      <c r="F745" s="144" t="s">
        <v>1227</v>
      </c>
      <c r="G745" s="147" t="s">
        <v>8</v>
      </c>
      <c r="H745" s="241">
        <v>0.2</v>
      </c>
      <c r="I745" s="137" t="s">
        <v>1197</v>
      </c>
      <c r="J745" s="147">
        <v>600</v>
      </c>
      <c r="K745" s="136">
        <f t="shared" si="27"/>
        <v>120</v>
      </c>
    </row>
    <row r="746" spans="1:11" x14ac:dyDescent="0.25">
      <c r="A746" s="131">
        <v>2504</v>
      </c>
      <c r="B746" s="131">
        <v>5</v>
      </c>
      <c r="C746" s="132" t="s">
        <v>1997</v>
      </c>
      <c r="D746" s="171">
        <v>6</v>
      </c>
      <c r="E746" s="196">
        <v>18</v>
      </c>
      <c r="F746" s="201" t="s">
        <v>2036</v>
      </c>
      <c r="G746" s="198" t="s">
        <v>2037</v>
      </c>
      <c r="H746" s="242">
        <v>15</v>
      </c>
      <c r="I746" s="137" t="s">
        <v>1851</v>
      </c>
      <c r="J746" s="198">
        <v>8</v>
      </c>
      <c r="K746" s="136">
        <f t="shared" si="27"/>
        <v>120</v>
      </c>
    </row>
    <row r="747" spans="1:11" x14ac:dyDescent="0.25">
      <c r="A747" s="131">
        <v>4496</v>
      </c>
      <c r="B747" s="131">
        <v>56</v>
      </c>
      <c r="C747" s="132" t="s">
        <v>2685</v>
      </c>
      <c r="D747" s="131">
        <v>13</v>
      </c>
      <c r="E747" s="179">
        <v>59</v>
      </c>
      <c r="F747" s="154" t="s">
        <v>2712</v>
      </c>
      <c r="G747" s="141" t="s">
        <v>8</v>
      </c>
      <c r="H747" s="232">
        <v>12</v>
      </c>
      <c r="I747" s="137" t="s">
        <v>1851</v>
      </c>
      <c r="J747" s="141">
        <v>4</v>
      </c>
      <c r="K747" s="136">
        <f t="shared" si="27"/>
        <v>48</v>
      </c>
    </row>
    <row r="748" spans="1:11" x14ac:dyDescent="0.25">
      <c r="A748" s="131">
        <v>695</v>
      </c>
      <c r="B748" s="131">
        <v>33</v>
      </c>
      <c r="C748" s="132" t="s">
        <v>1440</v>
      </c>
      <c r="D748" s="131">
        <v>6</v>
      </c>
      <c r="E748" s="133">
        <v>6</v>
      </c>
      <c r="F748" s="139" t="s">
        <v>1510</v>
      </c>
      <c r="G748" s="141" t="s">
        <v>22</v>
      </c>
      <c r="H748" s="232">
        <v>20</v>
      </c>
      <c r="I748" s="137" t="s">
        <v>1200</v>
      </c>
      <c r="J748" s="141">
        <v>5</v>
      </c>
      <c r="K748" s="136">
        <f t="shared" si="27"/>
        <v>100</v>
      </c>
    </row>
    <row r="749" spans="1:11" x14ac:dyDescent="0.25">
      <c r="A749" s="131">
        <v>694</v>
      </c>
      <c r="B749" s="131">
        <v>33</v>
      </c>
      <c r="C749" s="132" t="s">
        <v>1440</v>
      </c>
      <c r="D749" s="131">
        <v>6</v>
      </c>
      <c r="E749" s="133">
        <v>5</v>
      </c>
      <c r="F749" s="139" t="s">
        <v>1509</v>
      </c>
      <c r="G749" s="141" t="s">
        <v>22</v>
      </c>
      <c r="H749" s="232">
        <v>20</v>
      </c>
      <c r="I749" s="137" t="s">
        <v>1200</v>
      </c>
      <c r="J749" s="141">
        <v>5</v>
      </c>
      <c r="K749" s="136">
        <f t="shared" si="27"/>
        <v>100</v>
      </c>
    </row>
    <row r="750" spans="1:11" x14ac:dyDescent="0.25">
      <c r="A750" s="131">
        <v>2221</v>
      </c>
      <c r="B750" s="131">
        <v>3</v>
      </c>
      <c r="C750" s="132" t="s">
        <v>1829</v>
      </c>
      <c r="D750" s="171">
        <v>12</v>
      </c>
      <c r="E750" s="133">
        <v>3</v>
      </c>
      <c r="F750" s="139" t="s">
        <v>1849</v>
      </c>
      <c r="G750" s="163" t="s">
        <v>8</v>
      </c>
      <c r="H750" s="232">
        <v>12</v>
      </c>
      <c r="I750" s="137" t="s">
        <v>1200</v>
      </c>
      <c r="J750" s="141">
        <v>600</v>
      </c>
      <c r="K750" s="172">
        <f t="shared" si="27"/>
        <v>7200</v>
      </c>
    </row>
    <row r="751" spans="1:11" x14ac:dyDescent="0.25">
      <c r="A751" s="131">
        <v>3119</v>
      </c>
      <c r="B751" s="131">
        <v>51</v>
      </c>
      <c r="C751" s="132" t="s">
        <v>2298</v>
      </c>
      <c r="D751" s="131">
        <v>1</v>
      </c>
      <c r="E751" s="133">
        <f>+E750+1</f>
        <v>4</v>
      </c>
      <c r="F751" s="162" t="s">
        <v>2315</v>
      </c>
      <c r="G751" s="141" t="s">
        <v>8</v>
      </c>
      <c r="H751" s="232">
        <v>130</v>
      </c>
      <c r="I751" s="137" t="s">
        <v>1200</v>
      </c>
      <c r="J751" s="141">
        <v>3</v>
      </c>
      <c r="K751" s="136">
        <f t="shared" ref="K751:K797" si="28">J751*H751</f>
        <v>390</v>
      </c>
    </row>
    <row r="752" spans="1:11" ht="25.5" x14ac:dyDescent="0.25">
      <c r="A752" s="131">
        <v>2690</v>
      </c>
      <c r="B752" s="131">
        <v>63</v>
      </c>
      <c r="C752" s="132" t="s">
        <v>2055</v>
      </c>
      <c r="D752" s="171">
        <v>4</v>
      </c>
      <c r="E752" s="133">
        <v>126</v>
      </c>
      <c r="F752" s="139" t="s">
        <v>2152</v>
      </c>
      <c r="G752" s="141" t="s">
        <v>8</v>
      </c>
      <c r="H752" s="232">
        <v>40</v>
      </c>
      <c r="I752" s="137" t="s">
        <v>1200</v>
      </c>
      <c r="J752" s="141">
        <v>3</v>
      </c>
      <c r="K752" s="136">
        <f t="shared" si="28"/>
        <v>120</v>
      </c>
    </row>
    <row r="753" spans="1:11" x14ac:dyDescent="0.25">
      <c r="A753" s="131">
        <v>3979</v>
      </c>
      <c r="B753" s="131">
        <v>65</v>
      </c>
      <c r="C753" s="132" t="s">
        <v>2560</v>
      </c>
      <c r="D753" s="131">
        <v>5</v>
      </c>
      <c r="E753" s="133">
        <v>59</v>
      </c>
      <c r="F753" s="150" t="s">
        <v>2577</v>
      </c>
      <c r="G753" s="207" t="s">
        <v>8</v>
      </c>
      <c r="H753" s="244">
        <v>20</v>
      </c>
      <c r="I753" s="137" t="s">
        <v>1200</v>
      </c>
      <c r="J753" s="166">
        <v>15</v>
      </c>
      <c r="K753" s="136">
        <f t="shared" si="28"/>
        <v>300</v>
      </c>
    </row>
    <row r="754" spans="1:11" x14ac:dyDescent="0.25">
      <c r="A754" s="131">
        <v>3271</v>
      </c>
      <c r="B754" s="131">
        <v>49</v>
      </c>
      <c r="C754" s="132" t="s">
        <v>2350</v>
      </c>
      <c r="D754" s="171">
        <v>3</v>
      </c>
      <c r="E754" s="133">
        <v>5</v>
      </c>
      <c r="F754" s="139" t="s">
        <v>2372</v>
      </c>
      <c r="G754" s="141" t="s">
        <v>1223</v>
      </c>
      <c r="H754" s="232">
        <v>10</v>
      </c>
      <c r="I754" s="137" t="s">
        <v>1200</v>
      </c>
      <c r="J754" s="141">
        <v>25</v>
      </c>
      <c r="K754" s="136">
        <f t="shared" si="28"/>
        <v>250</v>
      </c>
    </row>
    <row r="755" spans="1:11" x14ac:dyDescent="0.25">
      <c r="A755" s="131">
        <v>2971</v>
      </c>
      <c r="B755" s="131">
        <v>2</v>
      </c>
      <c r="C755" s="132" t="s">
        <v>2271</v>
      </c>
      <c r="D755" s="171">
        <v>10</v>
      </c>
      <c r="E755" s="133">
        <v>1</v>
      </c>
      <c r="F755" s="139" t="s">
        <v>2275</v>
      </c>
      <c r="G755" s="141" t="s">
        <v>22</v>
      </c>
      <c r="H755" s="232">
        <v>500</v>
      </c>
      <c r="I755" s="137" t="s">
        <v>1200</v>
      </c>
      <c r="J755" s="141">
        <v>5</v>
      </c>
      <c r="K755" s="172">
        <f t="shared" si="28"/>
        <v>2500</v>
      </c>
    </row>
    <row r="756" spans="1:11" x14ac:dyDescent="0.25">
      <c r="A756" s="131">
        <v>2566</v>
      </c>
      <c r="B756" s="131">
        <v>63</v>
      </c>
      <c r="C756" s="132" t="s">
        <v>2055</v>
      </c>
      <c r="D756" s="171">
        <v>1</v>
      </c>
      <c r="E756" s="133">
        <v>3</v>
      </c>
      <c r="F756" s="139" t="s">
        <v>2057</v>
      </c>
      <c r="G756" s="141" t="s">
        <v>1561</v>
      </c>
      <c r="H756" s="232">
        <v>100</v>
      </c>
      <c r="I756" s="137" t="s">
        <v>1200</v>
      </c>
      <c r="J756" s="141">
        <v>7</v>
      </c>
      <c r="K756" s="136">
        <f t="shared" si="28"/>
        <v>700</v>
      </c>
    </row>
    <row r="757" spans="1:11" ht="25.5" x14ac:dyDescent="0.25">
      <c r="A757" s="131">
        <v>1817</v>
      </c>
      <c r="B757" s="131">
        <v>64</v>
      </c>
      <c r="C757" s="132" t="s">
        <v>1764</v>
      </c>
      <c r="D757" s="171">
        <v>3</v>
      </c>
      <c r="E757" s="133">
        <v>11</v>
      </c>
      <c r="F757" s="139" t="s">
        <v>1769</v>
      </c>
      <c r="G757" s="141" t="s">
        <v>8</v>
      </c>
      <c r="H757" s="232">
        <v>618.5</v>
      </c>
      <c r="I757" s="137" t="s">
        <v>1197</v>
      </c>
      <c r="J757" s="141">
        <v>3</v>
      </c>
      <c r="K757" s="136">
        <f t="shared" si="28"/>
        <v>1855.5</v>
      </c>
    </row>
    <row r="758" spans="1:11" x14ac:dyDescent="0.25">
      <c r="A758" s="131">
        <v>3539</v>
      </c>
      <c r="B758" s="131">
        <v>23</v>
      </c>
      <c r="C758" s="132" t="s">
        <v>2451</v>
      </c>
      <c r="D758" s="131">
        <v>2</v>
      </c>
      <c r="E758" s="133">
        <v>7</v>
      </c>
      <c r="F758" s="139" t="s">
        <v>2456</v>
      </c>
      <c r="G758" s="141" t="s">
        <v>8</v>
      </c>
      <c r="H758" s="232">
        <v>3.5</v>
      </c>
      <c r="I758" s="137" t="s">
        <v>1197</v>
      </c>
      <c r="J758" s="141">
        <v>600</v>
      </c>
      <c r="K758" s="172">
        <f t="shared" si="28"/>
        <v>2100</v>
      </c>
    </row>
    <row r="759" spans="1:11" x14ac:dyDescent="0.25">
      <c r="A759" s="131">
        <v>2983</v>
      </c>
      <c r="B759" s="131">
        <v>2</v>
      </c>
      <c r="C759" s="132" t="s">
        <v>2271</v>
      </c>
      <c r="D759" s="171">
        <v>14</v>
      </c>
      <c r="E759" s="133">
        <v>1</v>
      </c>
      <c r="F759" s="139" t="s">
        <v>2282</v>
      </c>
      <c r="G759" s="141" t="s">
        <v>22</v>
      </c>
      <c r="H759" s="232">
        <v>10</v>
      </c>
      <c r="I759" s="137" t="s">
        <v>1197</v>
      </c>
      <c r="J759" s="141">
        <v>70</v>
      </c>
      <c r="K759" s="172">
        <f t="shared" si="28"/>
        <v>700</v>
      </c>
    </row>
    <row r="760" spans="1:11" x14ac:dyDescent="0.25">
      <c r="A760" s="131">
        <v>3358</v>
      </c>
      <c r="B760" s="131">
        <v>49</v>
      </c>
      <c r="C760" s="132" t="s">
        <v>2397</v>
      </c>
      <c r="D760" s="131">
        <v>2</v>
      </c>
      <c r="E760" s="133">
        <v>3</v>
      </c>
      <c r="F760" s="139" t="s">
        <v>2404</v>
      </c>
      <c r="G760" s="141" t="s">
        <v>22</v>
      </c>
      <c r="H760" s="232">
        <v>3.4</v>
      </c>
      <c r="I760" s="137" t="s">
        <v>1197</v>
      </c>
      <c r="J760" s="141">
        <v>400</v>
      </c>
      <c r="K760" s="136">
        <f t="shared" si="28"/>
        <v>1360</v>
      </c>
    </row>
    <row r="761" spans="1:11" x14ac:dyDescent="0.25">
      <c r="A761" s="131">
        <v>2704</v>
      </c>
      <c r="B761" s="131">
        <v>54</v>
      </c>
      <c r="C761" s="132" t="s">
        <v>2156</v>
      </c>
      <c r="D761" s="171">
        <v>3</v>
      </c>
      <c r="E761" s="135">
        <v>3</v>
      </c>
      <c r="F761" s="203" t="s">
        <v>2158</v>
      </c>
      <c r="G761" s="204" t="s">
        <v>8</v>
      </c>
      <c r="H761" s="254">
        <v>15</v>
      </c>
      <c r="I761" s="137" t="s">
        <v>1197</v>
      </c>
      <c r="J761" s="204">
        <v>2</v>
      </c>
      <c r="K761" s="136">
        <f t="shared" si="28"/>
        <v>30</v>
      </c>
    </row>
    <row r="762" spans="1:11" x14ac:dyDescent="0.25">
      <c r="A762" s="131">
        <v>455</v>
      </c>
      <c r="B762" s="131">
        <v>32</v>
      </c>
      <c r="C762" s="132" t="s">
        <v>1309</v>
      </c>
      <c r="D762" s="131">
        <v>13</v>
      </c>
      <c r="E762" s="133">
        <v>57</v>
      </c>
      <c r="F762" s="139" t="s">
        <v>1371</v>
      </c>
      <c r="G762" s="141" t="s">
        <v>8</v>
      </c>
      <c r="H762" s="237">
        <v>7.5873749999999998</v>
      </c>
      <c r="I762" s="156" t="s">
        <v>1197</v>
      </c>
      <c r="J762" s="141">
        <v>2</v>
      </c>
      <c r="K762" s="136">
        <f t="shared" si="28"/>
        <v>15.17475</v>
      </c>
    </row>
    <row r="763" spans="1:11" x14ac:dyDescent="0.25">
      <c r="A763" s="131">
        <v>471</v>
      </c>
      <c r="B763" s="131">
        <v>32</v>
      </c>
      <c r="C763" s="132" t="s">
        <v>1309</v>
      </c>
      <c r="D763" s="131">
        <v>13</v>
      </c>
      <c r="E763" s="133">
        <v>80</v>
      </c>
      <c r="F763" s="139" t="s">
        <v>1381</v>
      </c>
      <c r="G763" s="141" t="s">
        <v>8</v>
      </c>
      <c r="H763" s="237">
        <v>14.6</v>
      </c>
      <c r="I763" s="156" t="s">
        <v>1197</v>
      </c>
      <c r="J763" s="141">
        <v>1</v>
      </c>
      <c r="K763" s="136">
        <f t="shared" si="28"/>
        <v>14.6</v>
      </c>
    </row>
    <row r="764" spans="1:11" x14ac:dyDescent="0.25">
      <c r="A764" s="131">
        <v>454</v>
      </c>
      <c r="B764" s="131">
        <v>32</v>
      </c>
      <c r="C764" s="132" t="s">
        <v>1309</v>
      </c>
      <c r="D764" s="131">
        <v>13</v>
      </c>
      <c r="E764" s="133">
        <v>56</v>
      </c>
      <c r="F764" s="139" t="s">
        <v>1370</v>
      </c>
      <c r="G764" s="141" t="s">
        <v>8</v>
      </c>
      <c r="H764" s="237">
        <v>7.38</v>
      </c>
      <c r="I764" s="156" t="s">
        <v>1197</v>
      </c>
      <c r="J764" s="141">
        <v>1</v>
      </c>
      <c r="K764" s="136">
        <f t="shared" si="28"/>
        <v>7.38</v>
      </c>
    </row>
    <row r="765" spans="1:11" x14ac:dyDescent="0.25">
      <c r="A765" s="131">
        <v>1790</v>
      </c>
      <c r="B765" s="131">
        <v>64</v>
      </c>
      <c r="C765" s="132" t="s">
        <v>1764</v>
      </c>
      <c r="D765" s="171">
        <v>1</v>
      </c>
      <c r="E765" s="133">
        <v>16</v>
      </c>
      <c r="F765" s="139" t="s">
        <v>1765</v>
      </c>
      <c r="G765" s="141" t="s">
        <v>8</v>
      </c>
      <c r="H765" s="232">
        <v>80.010000000000005</v>
      </c>
      <c r="I765" s="137" t="s">
        <v>1197</v>
      </c>
      <c r="J765" s="141">
        <v>1</v>
      </c>
      <c r="K765" s="172">
        <f t="shared" si="28"/>
        <v>80.010000000000005</v>
      </c>
    </row>
    <row r="766" spans="1:11" x14ac:dyDescent="0.25">
      <c r="A766" s="131">
        <v>401</v>
      </c>
      <c r="B766" s="131">
        <v>32</v>
      </c>
      <c r="C766" s="132" t="s">
        <v>1309</v>
      </c>
      <c r="D766" s="131">
        <v>13</v>
      </c>
      <c r="E766" s="133">
        <v>3</v>
      </c>
      <c r="F766" s="139" t="s">
        <v>1345</v>
      </c>
      <c r="G766" s="141" t="s">
        <v>8</v>
      </c>
      <c r="H766" s="237">
        <v>166.67</v>
      </c>
      <c r="I766" s="156" t="s">
        <v>1197</v>
      </c>
      <c r="J766" s="141">
        <v>3</v>
      </c>
      <c r="K766" s="136">
        <f t="shared" si="28"/>
        <v>500.01</v>
      </c>
    </row>
    <row r="767" spans="1:11" x14ac:dyDescent="0.25">
      <c r="A767" s="131">
        <v>2867</v>
      </c>
      <c r="B767" s="131">
        <v>67</v>
      </c>
      <c r="C767" s="132" t="s">
        <v>2195</v>
      </c>
      <c r="D767" s="171">
        <v>3</v>
      </c>
      <c r="E767" s="133">
        <v>37</v>
      </c>
      <c r="F767" s="139" t="s">
        <v>2214</v>
      </c>
      <c r="G767" s="141" t="s">
        <v>1223</v>
      </c>
      <c r="H767" s="232">
        <v>7.5873999999999997</v>
      </c>
      <c r="I767" s="137" t="s">
        <v>1197</v>
      </c>
      <c r="J767" s="141">
        <v>6</v>
      </c>
      <c r="K767" s="136">
        <f t="shared" si="28"/>
        <v>45.5244</v>
      </c>
    </row>
    <row r="768" spans="1:11" x14ac:dyDescent="0.25">
      <c r="A768" s="131">
        <v>706</v>
      </c>
      <c r="B768" s="131">
        <v>33</v>
      </c>
      <c r="C768" s="132" t="s">
        <v>1440</v>
      </c>
      <c r="D768" s="131">
        <v>7</v>
      </c>
      <c r="E768" s="133">
        <v>6</v>
      </c>
      <c r="F768" s="139" t="s">
        <v>1520</v>
      </c>
      <c r="G768" s="141" t="s">
        <v>9</v>
      </c>
      <c r="H768" s="232">
        <v>750</v>
      </c>
      <c r="I768" s="156" t="s">
        <v>1178</v>
      </c>
      <c r="J768" s="141"/>
      <c r="K768" s="136">
        <f t="shared" si="28"/>
        <v>0</v>
      </c>
    </row>
    <row r="769" spans="1:11" x14ac:dyDescent="0.25">
      <c r="A769" s="131">
        <v>3553</v>
      </c>
      <c r="B769" s="131">
        <v>23</v>
      </c>
      <c r="C769" s="132" t="s">
        <v>2451</v>
      </c>
      <c r="D769" s="131">
        <v>5</v>
      </c>
      <c r="E769" s="133">
        <v>4</v>
      </c>
      <c r="F769" s="154" t="s">
        <v>2461</v>
      </c>
      <c r="G769" s="141" t="s">
        <v>8</v>
      </c>
      <c r="H769" s="232">
        <v>120</v>
      </c>
      <c r="I769" s="137" t="s">
        <v>1200</v>
      </c>
      <c r="J769" s="141">
        <v>3</v>
      </c>
      <c r="K769" s="136">
        <f t="shared" si="28"/>
        <v>360</v>
      </c>
    </row>
    <row r="770" spans="1:11" x14ac:dyDescent="0.25">
      <c r="A770" s="131">
        <v>3253</v>
      </c>
      <c r="B770" s="131">
        <v>49</v>
      </c>
      <c r="C770" s="132" t="s">
        <v>2350</v>
      </c>
      <c r="D770" s="171">
        <v>1</v>
      </c>
      <c r="E770" s="133">
        <v>12</v>
      </c>
      <c r="F770" s="139" t="s">
        <v>2359</v>
      </c>
      <c r="G770" s="141" t="s">
        <v>22</v>
      </c>
      <c r="H770" s="232">
        <v>120</v>
      </c>
      <c r="I770" s="137" t="s">
        <v>1200</v>
      </c>
      <c r="J770" s="141">
        <v>5</v>
      </c>
      <c r="K770" s="136">
        <f t="shared" si="28"/>
        <v>600</v>
      </c>
    </row>
    <row r="771" spans="1:11" x14ac:dyDescent="0.25">
      <c r="A771" s="131">
        <v>3351</v>
      </c>
      <c r="B771" s="131">
        <v>49</v>
      </c>
      <c r="C771" s="132" t="s">
        <v>2397</v>
      </c>
      <c r="D771" s="171">
        <v>1</v>
      </c>
      <c r="E771" s="133">
        <v>9</v>
      </c>
      <c r="F771" s="139" t="s">
        <v>2359</v>
      </c>
      <c r="G771" s="141" t="s">
        <v>22</v>
      </c>
      <c r="H771" s="237">
        <v>120</v>
      </c>
      <c r="I771" s="137" t="s">
        <v>1200</v>
      </c>
      <c r="J771" s="141">
        <v>7</v>
      </c>
      <c r="K771" s="136">
        <f t="shared" si="28"/>
        <v>840</v>
      </c>
    </row>
    <row r="772" spans="1:11" x14ac:dyDescent="0.25">
      <c r="A772" s="131">
        <v>4476</v>
      </c>
      <c r="B772" s="131">
        <v>56</v>
      </c>
      <c r="C772" s="132" t="s">
        <v>2685</v>
      </c>
      <c r="D772" s="131">
        <v>13</v>
      </c>
      <c r="E772" s="179">
        <v>39</v>
      </c>
      <c r="F772" s="154" t="s">
        <v>2704</v>
      </c>
      <c r="G772" s="141" t="s">
        <v>1209</v>
      </c>
      <c r="H772" s="232">
        <v>8.5</v>
      </c>
      <c r="I772" s="137" t="s">
        <v>1200</v>
      </c>
      <c r="J772" s="141">
        <v>4</v>
      </c>
      <c r="K772" s="136">
        <f t="shared" si="28"/>
        <v>34</v>
      </c>
    </row>
    <row r="773" spans="1:11" x14ac:dyDescent="0.25">
      <c r="A773" s="131">
        <v>812</v>
      </c>
      <c r="B773" s="131">
        <v>34</v>
      </c>
      <c r="C773" s="132" t="s">
        <v>1531</v>
      </c>
      <c r="D773" s="171">
        <v>10</v>
      </c>
      <c r="E773" s="133">
        <v>15</v>
      </c>
      <c r="F773" s="173" t="s">
        <v>1555</v>
      </c>
      <c r="G773" s="163" t="s">
        <v>1209</v>
      </c>
      <c r="H773" s="239">
        <v>5.5</v>
      </c>
      <c r="I773" s="137" t="s">
        <v>1200</v>
      </c>
      <c r="J773" s="163">
        <v>2</v>
      </c>
      <c r="K773" s="136">
        <f t="shared" si="28"/>
        <v>11</v>
      </c>
    </row>
    <row r="774" spans="1:11" x14ac:dyDescent="0.25">
      <c r="A774" s="131">
        <v>1997</v>
      </c>
      <c r="B774" s="131">
        <v>64</v>
      </c>
      <c r="C774" s="132" t="s">
        <v>1789</v>
      </c>
      <c r="D774" s="171">
        <v>1</v>
      </c>
      <c r="E774" s="133">
        <v>22</v>
      </c>
      <c r="F774" s="144" t="s">
        <v>1799</v>
      </c>
      <c r="G774" s="147" t="s">
        <v>1800</v>
      </c>
      <c r="H774" s="240">
        <v>15.8</v>
      </c>
      <c r="I774" s="137" t="s">
        <v>1200</v>
      </c>
      <c r="J774" s="147">
        <v>2</v>
      </c>
      <c r="K774" s="136">
        <f t="shared" si="28"/>
        <v>31.6</v>
      </c>
    </row>
    <row r="775" spans="1:11" x14ac:dyDescent="0.25">
      <c r="A775" s="131">
        <v>1526</v>
      </c>
      <c r="B775" s="131">
        <v>57</v>
      </c>
      <c r="C775" s="132" t="s">
        <v>20</v>
      </c>
      <c r="D775" s="171">
        <v>3</v>
      </c>
      <c r="E775" s="135">
        <f>E774+1</f>
        <v>23</v>
      </c>
      <c r="F775" s="139" t="s">
        <v>1743</v>
      </c>
      <c r="G775" s="189" t="s">
        <v>21</v>
      </c>
      <c r="H775" s="252">
        <v>15.8</v>
      </c>
      <c r="I775" s="137" t="s">
        <v>1200</v>
      </c>
      <c r="J775" s="189">
        <v>1</v>
      </c>
      <c r="K775" s="172">
        <f t="shared" si="28"/>
        <v>15.8</v>
      </c>
    </row>
    <row r="776" spans="1:11" x14ac:dyDescent="0.25">
      <c r="A776" s="131">
        <v>1575</v>
      </c>
      <c r="B776" s="131">
        <v>57</v>
      </c>
      <c r="C776" s="132" t="s">
        <v>1747</v>
      </c>
      <c r="D776" s="171">
        <v>1</v>
      </c>
      <c r="E776" s="133">
        <v>35</v>
      </c>
      <c r="F776" s="139" t="s">
        <v>1743</v>
      </c>
      <c r="G776" s="141" t="s">
        <v>21</v>
      </c>
      <c r="H776" s="232">
        <v>9.4749999999999996</v>
      </c>
      <c r="I776" s="137" t="s">
        <v>1200</v>
      </c>
      <c r="J776" s="141">
        <v>2</v>
      </c>
      <c r="K776" s="172">
        <f t="shared" si="28"/>
        <v>18.95</v>
      </c>
    </row>
    <row r="777" spans="1:11" x14ac:dyDescent="0.25">
      <c r="A777" s="131">
        <v>2674</v>
      </c>
      <c r="B777" s="131">
        <v>63</v>
      </c>
      <c r="C777" s="132" t="s">
        <v>2055</v>
      </c>
      <c r="D777" s="171">
        <v>4</v>
      </c>
      <c r="E777" s="133">
        <v>109</v>
      </c>
      <c r="F777" s="139" t="s">
        <v>2138</v>
      </c>
      <c r="G777" s="141" t="s">
        <v>1209</v>
      </c>
      <c r="H777" s="232">
        <v>10</v>
      </c>
      <c r="I777" s="137" t="s">
        <v>1200</v>
      </c>
      <c r="J777" s="141">
        <v>3</v>
      </c>
      <c r="K777" s="136">
        <f t="shared" si="28"/>
        <v>30</v>
      </c>
    </row>
    <row r="778" spans="1:11" x14ac:dyDescent="0.25">
      <c r="A778" s="131">
        <v>3314</v>
      </c>
      <c r="B778" s="131">
        <v>49</v>
      </c>
      <c r="C778" s="132" t="s">
        <v>2350</v>
      </c>
      <c r="D778" s="171">
        <v>5</v>
      </c>
      <c r="E778" s="133">
        <v>23</v>
      </c>
      <c r="F778" s="139" t="s">
        <v>2392</v>
      </c>
      <c r="G778" s="141" t="s">
        <v>21</v>
      </c>
      <c r="H778" s="232">
        <v>15.8</v>
      </c>
      <c r="I778" s="137" t="s">
        <v>1200</v>
      </c>
      <c r="J778" s="141">
        <v>3</v>
      </c>
      <c r="K778" s="136">
        <f t="shared" si="28"/>
        <v>47.400000000000006</v>
      </c>
    </row>
    <row r="779" spans="1:11" x14ac:dyDescent="0.25">
      <c r="A779" s="131">
        <v>1219</v>
      </c>
      <c r="B779" s="131">
        <v>44</v>
      </c>
      <c r="C779" s="132" t="s">
        <v>1594</v>
      </c>
      <c r="D779" s="171">
        <v>8</v>
      </c>
      <c r="E779" s="133">
        <v>41</v>
      </c>
      <c r="F779" s="157" t="s">
        <v>1615</v>
      </c>
      <c r="G779" s="141" t="s">
        <v>21</v>
      </c>
      <c r="H779" s="234">
        <v>20</v>
      </c>
      <c r="I779" s="137" t="s">
        <v>1200</v>
      </c>
      <c r="J779" s="177">
        <v>4</v>
      </c>
      <c r="K779" s="136">
        <f t="shared" si="28"/>
        <v>80</v>
      </c>
    </row>
    <row r="780" spans="1:11" x14ac:dyDescent="0.25">
      <c r="A780" s="131">
        <v>1697</v>
      </c>
      <c r="B780" s="131">
        <v>57</v>
      </c>
      <c r="C780" s="132" t="s">
        <v>1751</v>
      </c>
      <c r="D780" s="171">
        <v>14</v>
      </c>
      <c r="E780" s="133">
        <v>41</v>
      </c>
      <c r="F780" s="157" t="s">
        <v>1615</v>
      </c>
      <c r="G780" s="141" t="s">
        <v>1209</v>
      </c>
      <c r="H780" s="232">
        <v>20</v>
      </c>
      <c r="I780" s="137" t="s">
        <v>1200</v>
      </c>
      <c r="J780" s="177">
        <v>4</v>
      </c>
      <c r="K780" s="172">
        <f t="shared" si="28"/>
        <v>80</v>
      </c>
    </row>
    <row r="781" spans="1:11" x14ac:dyDescent="0.25">
      <c r="A781" s="131">
        <v>1107</v>
      </c>
      <c r="B781" s="131">
        <v>30</v>
      </c>
      <c r="C781" s="132" t="s">
        <v>1575</v>
      </c>
      <c r="D781" s="171">
        <v>5</v>
      </c>
      <c r="E781" s="133">
        <v>40</v>
      </c>
      <c r="F781" s="139" t="s">
        <v>1590</v>
      </c>
      <c r="G781" s="163" t="s">
        <v>21</v>
      </c>
      <c r="H781" s="232">
        <v>20</v>
      </c>
      <c r="I781" s="137" t="s">
        <v>1200</v>
      </c>
      <c r="J781" s="163">
        <v>2</v>
      </c>
      <c r="K781" s="136">
        <f t="shared" si="28"/>
        <v>40</v>
      </c>
    </row>
    <row r="782" spans="1:11" x14ac:dyDescent="0.25">
      <c r="A782" s="131">
        <v>444</v>
      </c>
      <c r="B782" s="131">
        <v>32</v>
      </c>
      <c r="C782" s="132" t="s">
        <v>1309</v>
      </c>
      <c r="D782" s="131">
        <v>13</v>
      </c>
      <c r="E782" s="133">
        <v>46</v>
      </c>
      <c r="F782" s="139" t="s">
        <v>1361</v>
      </c>
      <c r="G782" s="141" t="s">
        <v>1362</v>
      </c>
      <c r="H782" s="237">
        <v>10</v>
      </c>
      <c r="I782" s="137" t="s">
        <v>1200</v>
      </c>
      <c r="J782" s="141">
        <v>1</v>
      </c>
      <c r="K782" s="136">
        <f t="shared" si="28"/>
        <v>10</v>
      </c>
    </row>
    <row r="783" spans="1:11" x14ac:dyDescent="0.25">
      <c r="A783" s="131">
        <v>1284</v>
      </c>
      <c r="B783" s="131">
        <v>47</v>
      </c>
      <c r="C783" s="132" t="s">
        <v>1624</v>
      </c>
      <c r="D783" s="131">
        <v>10</v>
      </c>
      <c r="E783" s="133">
        <v>1</v>
      </c>
      <c r="F783" s="139" t="s">
        <v>1654</v>
      </c>
      <c r="G783" s="141" t="s">
        <v>9</v>
      </c>
      <c r="H783" s="232">
        <v>1000</v>
      </c>
      <c r="I783" s="137" t="s">
        <v>1178</v>
      </c>
      <c r="J783" s="141">
        <v>1</v>
      </c>
      <c r="K783" s="136">
        <f t="shared" si="28"/>
        <v>1000</v>
      </c>
    </row>
    <row r="784" spans="1:11" x14ac:dyDescent="0.25">
      <c r="A784" s="131">
        <v>574</v>
      </c>
      <c r="B784" s="131">
        <v>32</v>
      </c>
      <c r="C784" s="132" t="s">
        <v>1419</v>
      </c>
      <c r="D784" s="131">
        <v>1</v>
      </c>
      <c r="E784" s="133">
        <v>6</v>
      </c>
      <c r="F784" s="139" t="s">
        <v>1427</v>
      </c>
      <c r="G784" s="141" t="s">
        <v>1426</v>
      </c>
      <c r="H784" s="232">
        <v>46.5</v>
      </c>
      <c r="I784" s="137" t="s">
        <v>1200</v>
      </c>
      <c r="J784" s="141">
        <v>4</v>
      </c>
      <c r="K784" s="136">
        <f t="shared" si="28"/>
        <v>186</v>
      </c>
    </row>
    <row r="785" spans="1:11" x14ac:dyDescent="0.25">
      <c r="A785" s="131">
        <v>2980</v>
      </c>
      <c r="B785" s="131">
        <v>2</v>
      </c>
      <c r="C785" s="132" t="s">
        <v>2271</v>
      </c>
      <c r="D785" s="171">
        <v>13</v>
      </c>
      <c r="E785" s="133">
        <v>4</v>
      </c>
      <c r="F785" s="154" t="s">
        <v>2281</v>
      </c>
      <c r="G785" s="141" t="s">
        <v>22</v>
      </c>
      <c r="H785" s="232">
        <v>80</v>
      </c>
      <c r="I785" s="137" t="s">
        <v>1200</v>
      </c>
      <c r="J785" s="141">
        <v>4</v>
      </c>
      <c r="K785" s="172">
        <f t="shared" si="28"/>
        <v>320</v>
      </c>
    </row>
    <row r="786" spans="1:11" x14ac:dyDescent="0.25">
      <c r="A786" s="131">
        <v>2194</v>
      </c>
      <c r="B786" s="131">
        <v>3</v>
      </c>
      <c r="C786" s="132" t="s">
        <v>1829</v>
      </c>
      <c r="D786" s="171">
        <v>7</v>
      </c>
      <c r="E786" s="133">
        <v>6</v>
      </c>
      <c r="F786" s="139" t="s">
        <v>1843</v>
      </c>
      <c r="G786" s="163" t="s">
        <v>8</v>
      </c>
      <c r="H786" s="232">
        <v>80</v>
      </c>
      <c r="I786" s="137" t="s">
        <v>1200</v>
      </c>
      <c r="J786" s="141">
        <v>100</v>
      </c>
      <c r="K786" s="172">
        <f t="shared" si="28"/>
        <v>8000</v>
      </c>
    </row>
    <row r="787" spans="1:11" x14ac:dyDescent="0.25">
      <c r="A787" s="131">
        <v>3623</v>
      </c>
      <c r="B787" s="131">
        <v>52</v>
      </c>
      <c r="C787" s="132" t="s">
        <v>2473</v>
      </c>
      <c r="D787" s="131">
        <v>4</v>
      </c>
      <c r="E787" s="133">
        <v>3</v>
      </c>
      <c r="F787" s="154" t="s">
        <v>2474</v>
      </c>
      <c r="G787" s="141" t="s">
        <v>22</v>
      </c>
      <c r="H787" s="232">
        <v>7.7</v>
      </c>
      <c r="I787" s="137" t="s">
        <v>1200</v>
      </c>
      <c r="J787" s="141">
        <v>900</v>
      </c>
      <c r="K787" s="136">
        <f t="shared" si="28"/>
        <v>6930</v>
      </c>
    </row>
    <row r="788" spans="1:11" x14ac:dyDescent="0.25">
      <c r="A788" s="131">
        <v>3627</v>
      </c>
      <c r="B788" s="131">
        <v>52</v>
      </c>
      <c r="C788" s="132" t="s">
        <v>2473</v>
      </c>
      <c r="D788" s="131">
        <v>6</v>
      </c>
      <c r="E788" s="133">
        <v>2</v>
      </c>
      <c r="F788" s="154" t="s">
        <v>2476</v>
      </c>
      <c r="G788" s="141" t="s">
        <v>22</v>
      </c>
      <c r="H788" s="232">
        <v>3.3</v>
      </c>
      <c r="I788" s="137" t="s">
        <v>1200</v>
      </c>
      <c r="J788" s="141">
        <v>2000</v>
      </c>
      <c r="K788" s="136">
        <f t="shared" si="28"/>
        <v>6600</v>
      </c>
    </row>
    <row r="789" spans="1:11" x14ac:dyDescent="0.25">
      <c r="A789" s="131">
        <v>2269</v>
      </c>
      <c r="B789" s="131">
        <v>60</v>
      </c>
      <c r="C789" s="132" t="s">
        <v>1862</v>
      </c>
      <c r="D789" s="171">
        <v>6</v>
      </c>
      <c r="E789" s="133">
        <v>12</v>
      </c>
      <c r="F789" s="139" t="s">
        <v>1884</v>
      </c>
      <c r="G789" s="163" t="s">
        <v>1778</v>
      </c>
      <c r="H789" s="232">
        <v>28</v>
      </c>
      <c r="I789" s="137" t="s">
        <v>1200</v>
      </c>
      <c r="J789" s="141">
        <v>50</v>
      </c>
      <c r="K789" s="172">
        <f t="shared" si="28"/>
        <v>1400</v>
      </c>
    </row>
    <row r="790" spans="1:11" x14ac:dyDescent="0.25">
      <c r="A790" s="131">
        <v>2328</v>
      </c>
      <c r="B790" s="131">
        <v>60</v>
      </c>
      <c r="C790" s="132" t="s">
        <v>1862</v>
      </c>
      <c r="D790" s="171">
        <v>6</v>
      </c>
      <c r="E790" s="133">
        <v>71</v>
      </c>
      <c r="F790" s="139" t="s">
        <v>1945</v>
      </c>
      <c r="G790" s="163" t="s">
        <v>1778</v>
      </c>
      <c r="H790" s="232">
        <v>20</v>
      </c>
      <c r="I790" s="137" t="s">
        <v>1200</v>
      </c>
      <c r="J790" s="141">
        <v>100</v>
      </c>
      <c r="K790" s="136">
        <f t="shared" si="28"/>
        <v>2000</v>
      </c>
    </row>
    <row r="791" spans="1:11" x14ac:dyDescent="0.25">
      <c r="A791" s="131">
        <v>2267</v>
      </c>
      <c r="B791" s="131">
        <v>60</v>
      </c>
      <c r="C791" s="132" t="s">
        <v>1862</v>
      </c>
      <c r="D791" s="171">
        <v>6</v>
      </c>
      <c r="E791" s="133">
        <v>10</v>
      </c>
      <c r="F791" s="139" t="s">
        <v>1882</v>
      </c>
      <c r="G791" s="163" t="s">
        <v>1778</v>
      </c>
      <c r="H791" s="232">
        <v>60</v>
      </c>
      <c r="I791" s="137" t="s">
        <v>1200</v>
      </c>
      <c r="J791" s="141">
        <v>50</v>
      </c>
      <c r="K791" s="172">
        <f t="shared" si="28"/>
        <v>3000</v>
      </c>
    </row>
    <row r="792" spans="1:11" x14ac:dyDescent="0.25">
      <c r="A792" s="131">
        <v>2268</v>
      </c>
      <c r="B792" s="131">
        <v>60</v>
      </c>
      <c r="C792" s="132" t="s">
        <v>1862</v>
      </c>
      <c r="D792" s="171">
        <v>6</v>
      </c>
      <c r="E792" s="133">
        <v>11</v>
      </c>
      <c r="F792" s="139" t="s">
        <v>1883</v>
      </c>
      <c r="G792" s="163" t="s">
        <v>1778</v>
      </c>
      <c r="H792" s="232">
        <v>40</v>
      </c>
      <c r="I792" s="137" t="s">
        <v>1200</v>
      </c>
      <c r="J792" s="141">
        <v>50</v>
      </c>
      <c r="K792" s="172">
        <f t="shared" si="28"/>
        <v>2000</v>
      </c>
    </row>
    <row r="793" spans="1:11" x14ac:dyDescent="0.25">
      <c r="A793" s="131">
        <v>2329</v>
      </c>
      <c r="B793" s="131">
        <v>60</v>
      </c>
      <c r="C793" s="132" t="s">
        <v>1862</v>
      </c>
      <c r="D793" s="171">
        <v>6</v>
      </c>
      <c r="E793" s="133">
        <v>72</v>
      </c>
      <c r="F793" s="139" t="s">
        <v>1946</v>
      </c>
      <c r="G793" s="163" t="s">
        <v>1778</v>
      </c>
      <c r="H793" s="232">
        <v>20</v>
      </c>
      <c r="I793" s="137" t="s">
        <v>1200</v>
      </c>
      <c r="J793" s="141">
        <v>100</v>
      </c>
      <c r="K793" s="136">
        <f t="shared" si="28"/>
        <v>2000</v>
      </c>
    </row>
    <row r="794" spans="1:11" x14ac:dyDescent="0.25">
      <c r="A794" s="131">
        <v>2364</v>
      </c>
      <c r="B794" s="131">
        <v>60</v>
      </c>
      <c r="C794" s="132" t="s">
        <v>1862</v>
      </c>
      <c r="D794" s="171">
        <v>7</v>
      </c>
      <c r="E794" s="133">
        <v>21</v>
      </c>
      <c r="F794" s="139" t="s">
        <v>1972</v>
      </c>
      <c r="G794" s="163" t="s">
        <v>1718</v>
      </c>
      <c r="H794" s="232">
        <v>100</v>
      </c>
      <c r="I794" s="137" t="s">
        <v>1200</v>
      </c>
      <c r="J794" s="141">
        <v>5</v>
      </c>
      <c r="K794" s="136">
        <f t="shared" si="28"/>
        <v>500</v>
      </c>
    </row>
    <row r="795" spans="1:11" x14ac:dyDescent="0.25">
      <c r="A795" s="131">
        <v>458</v>
      </c>
      <c r="B795" s="131">
        <v>32</v>
      </c>
      <c r="C795" s="132" t="s">
        <v>1309</v>
      </c>
      <c r="D795" s="131">
        <v>13</v>
      </c>
      <c r="E795" s="133">
        <v>60</v>
      </c>
      <c r="F795" s="139" t="s">
        <v>1374</v>
      </c>
      <c r="G795" s="141" t="s">
        <v>8</v>
      </c>
      <c r="H795" s="237">
        <v>9.5</v>
      </c>
      <c r="I795" s="137" t="s">
        <v>1200</v>
      </c>
      <c r="J795" s="141">
        <v>2</v>
      </c>
      <c r="K795" s="136">
        <f t="shared" si="28"/>
        <v>19</v>
      </c>
    </row>
    <row r="796" spans="1:11" x14ac:dyDescent="0.25">
      <c r="A796" s="131">
        <v>2294</v>
      </c>
      <c r="B796" s="131">
        <v>60</v>
      </c>
      <c r="C796" s="132" t="s">
        <v>1862</v>
      </c>
      <c r="D796" s="171">
        <v>6</v>
      </c>
      <c r="E796" s="133">
        <v>37</v>
      </c>
      <c r="F796" s="139" t="s">
        <v>1911</v>
      </c>
      <c r="G796" s="163" t="s">
        <v>1912</v>
      </c>
      <c r="H796" s="232">
        <v>1900</v>
      </c>
      <c r="I796" s="137" t="s">
        <v>1200</v>
      </c>
      <c r="J796" s="141">
        <v>3</v>
      </c>
      <c r="K796" s="172">
        <f t="shared" si="28"/>
        <v>5700</v>
      </c>
    </row>
    <row r="797" spans="1:11" x14ac:dyDescent="0.25">
      <c r="A797" s="131">
        <v>4096</v>
      </c>
      <c r="B797" s="131">
        <v>49</v>
      </c>
      <c r="C797" s="132" t="s">
        <v>2588</v>
      </c>
      <c r="D797" s="131">
        <v>5</v>
      </c>
      <c r="E797" s="133">
        <v>26</v>
      </c>
      <c r="F797" s="165" t="s">
        <v>2591</v>
      </c>
      <c r="G797" s="208" t="s">
        <v>8</v>
      </c>
      <c r="H797" s="245">
        <v>4</v>
      </c>
      <c r="I797" s="137" t="s">
        <v>1197</v>
      </c>
      <c r="J797" s="166">
        <v>6</v>
      </c>
      <c r="K797" s="136">
        <f t="shared" si="28"/>
        <v>24</v>
      </c>
    </row>
    <row r="798" spans="1:11" x14ac:dyDescent="0.25">
      <c r="A798" s="131">
        <v>3149</v>
      </c>
      <c r="B798" s="131">
        <v>51</v>
      </c>
      <c r="C798" s="132" t="s">
        <v>2298</v>
      </c>
      <c r="D798" s="131">
        <v>4</v>
      </c>
      <c r="E798" s="184">
        <f>+E797+1</f>
        <v>27</v>
      </c>
      <c r="F798" s="157" t="s">
        <v>2337</v>
      </c>
      <c r="G798" s="141" t="s">
        <v>8</v>
      </c>
      <c r="H798" s="232">
        <v>7.5</v>
      </c>
      <c r="I798" s="137" t="s">
        <v>1200</v>
      </c>
      <c r="J798" s="141">
        <v>12</v>
      </c>
      <c r="K798" s="172">
        <f t="shared" ref="K798:K856" si="29">J798*H798</f>
        <v>90</v>
      </c>
    </row>
    <row r="799" spans="1:11" x14ac:dyDescent="0.25">
      <c r="A799" s="131">
        <v>2500</v>
      </c>
      <c r="B799" s="131">
        <v>5</v>
      </c>
      <c r="C799" s="132" t="s">
        <v>1997</v>
      </c>
      <c r="D799" s="171">
        <v>6</v>
      </c>
      <c r="E799" s="196">
        <v>14</v>
      </c>
      <c r="F799" s="201" t="s">
        <v>2033</v>
      </c>
      <c r="G799" s="198" t="s">
        <v>22</v>
      </c>
      <c r="H799" s="242">
        <v>70</v>
      </c>
      <c r="I799" s="137" t="s">
        <v>1344</v>
      </c>
      <c r="J799" s="198">
        <v>3</v>
      </c>
      <c r="K799" s="136">
        <f t="shared" si="29"/>
        <v>210</v>
      </c>
    </row>
    <row r="800" spans="1:11" x14ac:dyDescent="0.25">
      <c r="A800" s="131">
        <v>2691</v>
      </c>
      <c r="B800" s="131">
        <v>63</v>
      </c>
      <c r="C800" s="132" t="s">
        <v>2055</v>
      </c>
      <c r="D800" s="171">
        <v>4</v>
      </c>
      <c r="E800" s="133">
        <v>127</v>
      </c>
      <c r="F800" s="139" t="s">
        <v>2153</v>
      </c>
      <c r="G800" s="141" t="s">
        <v>8</v>
      </c>
      <c r="H800" s="232">
        <v>60</v>
      </c>
      <c r="I800" s="137" t="s">
        <v>1200</v>
      </c>
      <c r="J800" s="141">
        <v>3</v>
      </c>
      <c r="K800" s="172">
        <f t="shared" si="29"/>
        <v>180</v>
      </c>
    </row>
    <row r="801" spans="1:11" x14ac:dyDescent="0.25">
      <c r="A801" s="131">
        <v>2254</v>
      </c>
      <c r="B801" s="131">
        <v>60</v>
      </c>
      <c r="C801" s="132" t="s">
        <v>1862</v>
      </c>
      <c r="D801" s="171">
        <v>5</v>
      </c>
      <c r="E801" s="133">
        <v>1</v>
      </c>
      <c r="F801" s="139" t="s">
        <v>1876</v>
      </c>
      <c r="G801" s="163" t="s">
        <v>1778</v>
      </c>
      <c r="H801" s="232">
        <v>60</v>
      </c>
      <c r="I801" s="137" t="s">
        <v>1200</v>
      </c>
      <c r="J801" s="141">
        <v>20</v>
      </c>
      <c r="K801" s="172">
        <f t="shared" si="29"/>
        <v>1200</v>
      </c>
    </row>
    <row r="802" spans="1:11" x14ac:dyDescent="0.25">
      <c r="A802" s="131">
        <v>3915</v>
      </c>
      <c r="B802" s="131">
        <v>65</v>
      </c>
      <c r="C802" s="132" t="s">
        <v>2560</v>
      </c>
      <c r="D802" s="131">
        <v>3</v>
      </c>
      <c r="E802" s="133">
        <v>3</v>
      </c>
      <c r="F802" s="139" t="s">
        <v>2565</v>
      </c>
      <c r="G802" s="141" t="s">
        <v>2561</v>
      </c>
      <c r="H802" s="232">
        <v>22</v>
      </c>
      <c r="I802" s="137" t="s">
        <v>1200</v>
      </c>
      <c r="J802" s="141">
        <v>60</v>
      </c>
      <c r="K802" s="136">
        <f t="shared" si="29"/>
        <v>1320</v>
      </c>
    </row>
    <row r="803" spans="1:11" x14ac:dyDescent="0.25">
      <c r="A803" s="131">
        <v>2501</v>
      </c>
      <c r="B803" s="131">
        <v>5</v>
      </c>
      <c r="C803" s="132" t="s">
        <v>1997</v>
      </c>
      <c r="D803" s="171">
        <v>6</v>
      </c>
      <c r="E803" s="196">
        <v>15</v>
      </c>
      <c r="F803" s="201" t="s">
        <v>2034</v>
      </c>
      <c r="G803" s="198" t="s">
        <v>1373</v>
      </c>
      <c r="H803" s="242">
        <v>4</v>
      </c>
      <c r="I803" s="137" t="s">
        <v>1200</v>
      </c>
      <c r="J803" s="198">
        <v>100</v>
      </c>
      <c r="K803" s="172">
        <f t="shared" si="29"/>
        <v>400</v>
      </c>
    </row>
    <row r="804" spans="1:11" x14ac:dyDescent="0.25">
      <c r="A804" s="131">
        <v>4205</v>
      </c>
      <c r="B804" s="131">
        <v>50</v>
      </c>
      <c r="C804" s="132" t="s">
        <v>2594</v>
      </c>
      <c r="D804" s="131">
        <v>6</v>
      </c>
      <c r="E804" s="133">
        <v>64</v>
      </c>
      <c r="F804" s="139" t="s">
        <v>2631</v>
      </c>
      <c r="G804" s="141" t="s">
        <v>1360</v>
      </c>
      <c r="H804" s="232">
        <v>15</v>
      </c>
      <c r="I804" s="137" t="s">
        <v>1200</v>
      </c>
      <c r="J804" s="141">
        <v>10</v>
      </c>
      <c r="K804" s="136">
        <f t="shared" si="29"/>
        <v>150</v>
      </c>
    </row>
    <row r="805" spans="1:11" x14ac:dyDescent="0.25">
      <c r="A805" s="131">
        <v>2324</v>
      </c>
      <c r="B805" s="131">
        <v>60</v>
      </c>
      <c r="C805" s="132" t="s">
        <v>1862</v>
      </c>
      <c r="D805" s="171">
        <v>6</v>
      </c>
      <c r="E805" s="133">
        <v>67</v>
      </c>
      <c r="F805" s="139" t="s">
        <v>1941</v>
      </c>
      <c r="G805" s="163" t="s">
        <v>1940</v>
      </c>
      <c r="H805" s="232">
        <v>200</v>
      </c>
      <c r="I805" s="137" t="s">
        <v>1200</v>
      </c>
      <c r="J805" s="141">
        <v>40</v>
      </c>
      <c r="K805" s="172">
        <f t="shared" si="29"/>
        <v>8000</v>
      </c>
    </row>
    <row r="806" spans="1:11" x14ac:dyDescent="0.25">
      <c r="A806" s="131">
        <v>2323</v>
      </c>
      <c r="B806" s="131">
        <v>60</v>
      </c>
      <c r="C806" s="132" t="s">
        <v>1862</v>
      </c>
      <c r="D806" s="171">
        <v>6</v>
      </c>
      <c r="E806" s="133">
        <v>66</v>
      </c>
      <c r="F806" s="139" t="s">
        <v>1939</v>
      </c>
      <c r="G806" s="163" t="s">
        <v>1940</v>
      </c>
      <c r="H806" s="232">
        <v>170</v>
      </c>
      <c r="I806" s="137" t="s">
        <v>1200</v>
      </c>
      <c r="J806" s="141">
        <v>25</v>
      </c>
      <c r="K806" s="136">
        <f t="shared" si="29"/>
        <v>4250</v>
      </c>
    </row>
    <row r="807" spans="1:11" x14ac:dyDescent="0.25">
      <c r="A807" s="131">
        <v>2312</v>
      </c>
      <c r="B807" s="131">
        <v>60</v>
      </c>
      <c r="C807" s="132" t="s">
        <v>1862</v>
      </c>
      <c r="D807" s="171">
        <v>6</v>
      </c>
      <c r="E807" s="133">
        <v>55</v>
      </c>
      <c r="F807" s="139" t="s">
        <v>1931</v>
      </c>
      <c r="G807" s="163" t="s">
        <v>1900</v>
      </c>
      <c r="H807" s="232">
        <v>69</v>
      </c>
      <c r="I807" s="137" t="s">
        <v>1200</v>
      </c>
      <c r="J807" s="141">
        <v>100</v>
      </c>
      <c r="K807" s="172">
        <f t="shared" si="29"/>
        <v>6900</v>
      </c>
    </row>
    <row r="808" spans="1:11" ht="25.5" x14ac:dyDescent="0.25">
      <c r="A808" s="131">
        <v>2460</v>
      </c>
      <c r="B808" s="131">
        <v>5</v>
      </c>
      <c r="C808" s="132" t="s">
        <v>1997</v>
      </c>
      <c r="D808" s="171">
        <v>4</v>
      </c>
      <c r="E808" s="196">
        <v>21</v>
      </c>
      <c r="F808" s="197" t="s">
        <v>2013</v>
      </c>
      <c r="G808" s="198" t="s">
        <v>2014</v>
      </c>
      <c r="H808" s="233">
        <v>140</v>
      </c>
      <c r="I808" s="137" t="s">
        <v>1200</v>
      </c>
      <c r="J808" s="198">
        <v>6</v>
      </c>
      <c r="K808" s="136">
        <f t="shared" si="29"/>
        <v>840</v>
      </c>
    </row>
    <row r="809" spans="1:11" x14ac:dyDescent="0.25">
      <c r="A809" s="131">
        <v>2663</v>
      </c>
      <c r="B809" s="131">
        <v>63</v>
      </c>
      <c r="C809" s="132" t="s">
        <v>2055</v>
      </c>
      <c r="D809" s="171">
        <v>4</v>
      </c>
      <c r="E809" s="133">
        <v>97</v>
      </c>
      <c r="F809" s="139" t="s">
        <v>2128</v>
      </c>
      <c r="G809" s="141" t="s">
        <v>9</v>
      </c>
      <c r="H809" s="232">
        <v>500</v>
      </c>
      <c r="I809" s="137" t="s">
        <v>1178</v>
      </c>
      <c r="J809" s="141">
        <v>3</v>
      </c>
      <c r="K809" s="136">
        <f t="shared" si="29"/>
        <v>1500</v>
      </c>
    </row>
    <row r="810" spans="1:11" x14ac:dyDescent="0.25">
      <c r="A810" s="131">
        <v>2619</v>
      </c>
      <c r="B810" s="131">
        <v>63</v>
      </c>
      <c r="C810" s="132" t="s">
        <v>2055</v>
      </c>
      <c r="D810" s="171">
        <v>4</v>
      </c>
      <c r="E810" s="133">
        <v>46</v>
      </c>
      <c r="F810" s="150" t="s">
        <v>2102</v>
      </c>
      <c r="G810" s="141" t="s">
        <v>9</v>
      </c>
      <c r="H810" s="232">
        <v>3500</v>
      </c>
      <c r="I810" s="137" t="s">
        <v>1178</v>
      </c>
      <c r="J810" s="141">
        <v>4</v>
      </c>
      <c r="K810" s="172">
        <f t="shared" si="29"/>
        <v>14000</v>
      </c>
    </row>
    <row r="811" spans="1:11" x14ac:dyDescent="0.25">
      <c r="A811" s="131">
        <v>687</v>
      </c>
      <c r="B811" s="131">
        <v>33</v>
      </c>
      <c r="C811" s="132" t="s">
        <v>1440</v>
      </c>
      <c r="D811" s="131">
        <v>4</v>
      </c>
      <c r="E811" s="133">
        <v>1</v>
      </c>
      <c r="F811" s="139" t="s">
        <v>1502</v>
      </c>
      <c r="G811" s="141" t="s">
        <v>9</v>
      </c>
      <c r="H811" s="232">
        <v>7700</v>
      </c>
      <c r="I811" s="156" t="s">
        <v>1178</v>
      </c>
      <c r="J811" s="141">
        <v>1</v>
      </c>
      <c r="K811" s="136">
        <f t="shared" si="29"/>
        <v>7700</v>
      </c>
    </row>
    <row r="812" spans="1:11" x14ac:dyDescent="0.25">
      <c r="A812" s="131">
        <v>707</v>
      </c>
      <c r="B812" s="131">
        <v>33</v>
      </c>
      <c r="C812" s="132" t="s">
        <v>1440</v>
      </c>
      <c r="D812" s="131">
        <v>8</v>
      </c>
      <c r="E812" s="133">
        <v>1</v>
      </c>
      <c r="F812" s="139" t="s">
        <v>1521</v>
      </c>
      <c r="G812" s="141" t="s">
        <v>22</v>
      </c>
      <c r="H812" s="232">
        <v>950</v>
      </c>
      <c r="I812" s="156" t="s">
        <v>1178</v>
      </c>
      <c r="J812" s="141">
        <v>10</v>
      </c>
      <c r="K812" s="136">
        <f t="shared" si="29"/>
        <v>9500</v>
      </c>
    </row>
    <row r="813" spans="1:11" x14ac:dyDescent="0.25">
      <c r="A813" s="131">
        <v>522</v>
      </c>
      <c r="B813" s="131">
        <v>32</v>
      </c>
      <c r="C813" s="132" t="s">
        <v>1403</v>
      </c>
      <c r="D813" s="131">
        <v>5</v>
      </c>
      <c r="E813" s="133">
        <v>1</v>
      </c>
      <c r="F813" s="139" t="s">
        <v>1408</v>
      </c>
      <c r="G813" s="141" t="s">
        <v>9</v>
      </c>
      <c r="H813" s="232">
        <v>500</v>
      </c>
      <c r="I813" s="156" t="s">
        <v>1178</v>
      </c>
      <c r="J813" s="141">
        <v>2</v>
      </c>
      <c r="K813" s="136">
        <f t="shared" si="29"/>
        <v>1000</v>
      </c>
    </row>
    <row r="814" spans="1:11" x14ac:dyDescent="0.25">
      <c r="A814" s="131">
        <v>581</v>
      </c>
      <c r="B814" s="131">
        <v>69</v>
      </c>
      <c r="C814" s="132" t="s">
        <v>1431</v>
      </c>
      <c r="D814" s="131">
        <v>2</v>
      </c>
      <c r="E814" s="133">
        <v>1</v>
      </c>
      <c r="F814" s="164" t="s">
        <v>1433</v>
      </c>
      <c r="G814" s="135" t="s">
        <v>9</v>
      </c>
      <c r="H814" s="257">
        <v>7100</v>
      </c>
      <c r="I814" s="137" t="s">
        <v>1178</v>
      </c>
      <c r="J814" s="135">
        <v>15</v>
      </c>
      <c r="K814" s="136">
        <f t="shared" si="29"/>
        <v>106500</v>
      </c>
    </row>
    <row r="815" spans="1:11" x14ac:dyDescent="0.25">
      <c r="A815" s="131">
        <v>514</v>
      </c>
      <c r="B815" s="131">
        <v>32</v>
      </c>
      <c r="C815" s="132" t="s">
        <v>1390</v>
      </c>
      <c r="D815" s="131">
        <v>9</v>
      </c>
      <c r="E815" s="133">
        <v>1</v>
      </c>
      <c r="F815" s="139" t="s">
        <v>1402</v>
      </c>
      <c r="G815" s="141" t="s">
        <v>17</v>
      </c>
      <c r="H815" s="232">
        <v>2500</v>
      </c>
      <c r="I815" s="156" t="s">
        <v>1178</v>
      </c>
      <c r="J815" s="141">
        <v>1</v>
      </c>
      <c r="K815" s="136">
        <f t="shared" si="29"/>
        <v>2500</v>
      </c>
    </row>
    <row r="816" spans="1:11" x14ac:dyDescent="0.25">
      <c r="A816" s="131">
        <v>2668</v>
      </c>
      <c r="B816" s="131">
        <v>63</v>
      </c>
      <c r="C816" s="132" t="s">
        <v>2055</v>
      </c>
      <c r="D816" s="171">
        <v>4</v>
      </c>
      <c r="E816" s="133">
        <v>102</v>
      </c>
      <c r="F816" s="139" t="s">
        <v>2133</v>
      </c>
      <c r="G816" s="141" t="s">
        <v>9</v>
      </c>
      <c r="H816" s="232">
        <v>5000</v>
      </c>
      <c r="I816" s="137" t="s">
        <v>1178</v>
      </c>
      <c r="J816" s="141">
        <v>1</v>
      </c>
      <c r="K816" s="136">
        <f t="shared" si="29"/>
        <v>5000</v>
      </c>
    </row>
    <row r="817" spans="1:11" x14ac:dyDescent="0.25">
      <c r="A817" s="131">
        <v>711</v>
      </c>
      <c r="B817" s="131">
        <v>33</v>
      </c>
      <c r="C817" s="132" t="s">
        <v>1440</v>
      </c>
      <c r="D817" s="131">
        <v>9</v>
      </c>
      <c r="E817" s="133">
        <v>2</v>
      </c>
      <c r="F817" s="139" t="s">
        <v>1524</v>
      </c>
      <c r="G817" s="141"/>
      <c r="H817" s="232">
        <v>2000</v>
      </c>
      <c r="I817" s="156" t="s">
        <v>1178</v>
      </c>
      <c r="J817" s="141">
        <v>5</v>
      </c>
      <c r="K817" s="136">
        <f t="shared" si="29"/>
        <v>10000</v>
      </c>
    </row>
    <row r="818" spans="1:11" x14ac:dyDescent="0.25">
      <c r="A818" s="131">
        <v>2664</v>
      </c>
      <c r="B818" s="131">
        <v>63</v>
      </c>
      <c r="C818" s="132" t="s">
        <v>2055</v>
      </c>
      <c r="D818" s="171">
        <v>4</v>
      </c>
      <c r="E818" s="133">
        <v>98</v>
      </c>
      <c r="F818" s="139" t="s">
        <v>2129</v>
      </c>
      <c r="G818" s="141" t="s">
        <v>9</v>
      </c>
      <c r="H818" s="232">
        <v>10000</v>
      </c>
      <c r="I818" s="137" t="s">
        <v>1178</v>
      </c>
      <c r="J818" s="141">
        <v>1</v>
      </c>
      <c r="K818" s="172">
        <f t="shared" si="29"/>
        <v>10000</v>
      </c>
    </row>
    <row r="819" spans="1:11" x14ac:dyDescent="0.25">
      <c r="A819" s="131">
        <v>2666</v>
      </c>
      <c r="B819" s="131">
        <v>63</v>
      </c>
      <c r="C819" s="132" t="s">
        <v>2055</v>
      </c>
      <c r="D819" s="171">
        <v>4</v>
      </c>
      <c r="E819" s="133">
        <v>100</v>
      </c>
      <c r="F819" s="139" t="s">
        <v>2131</v>
      </c>
      <c r="G819" s="141" t="s">
        <v>9</v>
      </c>
      <c r="H819" s="232">
        <v>5000</v>
      </c>
      <c r="I819" s="137" t="s">
        <v>1178</v>
      </c>
      <c r="J819" s="141">
        <v>1</v>
      </c>
      <c r="K819" s="136">
        <f t="shared" si="29"/>
        <v>5000</v>
      </c>
    </row>
    <row r="820" spans="1:11" x14ac:dyDescent="0.25">
      <c r="A820" s="131">
        <v>582</v>
      </c>
      <c r="B820" s="131">
        <v>69</v>
      </c>
      <c r="C820" s="132" t="s">
        <v>1431</v>
      </c>
      <c r="D820" s="131">
        <v>2</v>
      </c>
      <c r="E820" s="133">
        <v>2</v>
      </c>
      <c r="F820" s="134" t="s">
        <v>1434</v>
      </c>
      <c r="G820" s="141" t="s">
        <v>9</v>
      </c>
      <c r="H820" s="232">
        <v>5150</v>
      </c>
      <c r="I820" s="156" t="s">
        <v>1435</v>
      </c>
      <c r="J820" s="141">
        <v>16</v>
      </c>
      <c r="K820" s="136">
        <f t="shared" si="29"/>
        <v>82400</v>
      </c>
    </row>
    <row r="821" spans="1:11" ht="25.5" x14ac:dyDescent="0.25">
      <c r="A821" s="131">
        <v>2667</v>
      </c>
      <c r="B821" s="131">
        <v>63</v>
      </c>
      <c r="C821" s="132" t="s">
        <v>2055</v>
      </c>
      <c r="D821" s="171">
        <v>4</v>
      </c>
      <c r="E821" s="133">
        <v>101</v>
      </c>
      <c r="F821" s="139" t="s">
        <v>2132</v>
      </c>
      <c r="G821" s="141" t="s">
        <v>9</v>
      </c>
      <c r="H821" s="232">
        <v>5000</v>
      </c>
      <c r="I821" s="137" t="s">
        <v>1178</v>
      </c>
      <c r="J821" s="141">
        <v>1</v>
      </c>
      <c r="K821" s="172">
        <f t="shared" si="29"/>
        <v>5000</v>
      </c>
    </row>
    <row r="822" spans="1:11" x14ac:dyDescent="0.25">
      <c r="A822" s="131">
        <v>246</v>
      </c>
      <c r="B822" s="131">
        <v>45</v>
      </c>
      <c r="C822" s="132" t="s">
        <v>1253</v>
      </c>
      <c r="D822" s="131">
        <v>4</v>
      </c>
      <c r="E822" s="141">
        <v>1</v>
      </c>
      <c r="F822" s="139" t="s">
        <v>1255</v>
      </c>
      <c r="G822" s="139" t="s">
        <v>9</v>
      </c>
      <c r="H822" s="232">
        <v>925</v>
      </c>
      <c r="I822" s="137" t="s">
        <v>1178</v>
      </c>
      <c r="J822" s="141">
        <v>2</v>
      </c>
      <c r="K822" s="136">
        <f t="shared" si="29"/>
        <v>1850</v>
      </c>
    </row>
    <row r="823" spans="1:11" x14ac:dyDescent="0.25">
      <c r="A823" s="131">
        <v>666</v>
      </c>
      <c r="B823" s="131">
        <v>33</v>
      </c>
      <c r="C823" s="132" t="s">
        <v>1440</v>
      </c>
      <c r="D823" s="131">
        <v>2</v>
      </c>
      <c r="E823" s="133">
        <v>1</v>
      </c>
      <c r="F823" s="139" t="s">
        <v>1481</v>
      </c>
      <c r="G823" s="141" t="s">
        <v>9</v>
      </c>
      <c r="H823" s="232">
        <v>800</v>
      </c>
      <c r="I823" s="156" t="s">
        <v>1178</v>
      </c>
      <c r="J823" s="141">
        <v>5</v>
      </c>
      <c r="K823" s="136">
        <f t="shared" si="29"/>
        <v>4000</v>
      </c>
    </row>
    <row r="824" spans="1:11" x14ac:dyDescent="0.25">
      <c r="A824" s="131">
        <v>709</v>
      </c>
      <c r="B824" s="131">
        <v>33</v>
      </c>
      <c r="C824" s="132" t="s">
        <v>1440</v>
      </c>
      <c r="D824" s="131">
        <v>8</v>
      </c>
      <c r="E824" s="133">
        <v>3</v>
      </c>
      <c r="F824" s="139" t="s">
        <v>1523</v>
      </c>
      <c r="G824" s="141" t="s">
        <v>9</v>
      </c>
      <c r="H824" s="232">
        <v>945</v>
      </c>
      <c r="I824" s="156" t="s">
        <v>1178</v>
      </c>
      <c r="J824" s="141">
        <v>8</v>
      </c>
      <c r="K824" s="136">
        <f t="shared" si="29"/>
        <v>7560</v>
      </c>
    </row>
    <row r="825" spans="1:11" x14ac:dyDescent="0.25">
      <c r="A825" s="131">
        <v>708</v>
      </c>
      <c r="B825" s="131">
        <v>33</v>
      </c>
      <c r="C825" s="132" t="s">
        <v>1440</v>
      </c>
      <c r="D825" s="131">
        <v>8</v>
      </c>
      <c r="E825" s="133">
        <v>2</v>
      </c>
      <c r="F825" s="139" t="s">
        <v>1522</v>
      </c>
      <c r="G825" s="141" t="s">
        <v>9</v>
      </c>
      <c r="H825" s="232">
        <v>5400</v>
      </c>
      <c r="I825" s="156" t="s">
        <v>1178</v>
      </c>
      <c r="J825" s="141">
        <v>1</v>
      </c>
      <c r="K825" s="136">
        <f t="shared" si="29"/>
        <v>5400</v>
      </c>
    </row>
    <row r="826" spans="1:11" x14ac:dyDescent="0.25">
      <c r="A826" s="131">
        <v>716</v>
      </c>
      <c r="B826" s="131">
        <v>33</v>
      </c>
      <c r="C826" s="132" t="s">
        <v>1440</v>
      </c>
      <c r="D826" s="131">
        <v>10</v>
      </c>
      <c r="E826" s="133">
        <v>1</v>
      </c>
      <c r="F826" s="139" t="s">
        <v>1527</v>
      </c>
      <c r="G826" s="141" t="s">
        <v>9</v>
      </c>
      <c r="H826" s="232">
        <v>3500</v>
      </c>
      <c r="I826" s="156" t="s">
        <v>1178</v>
      </c>
      <c r="J826" s="141">
        <v>4</v>
      </c>
      <c r="K826" s="136">
        <f t="shared" si="29"/>
        <v>14000</v>
      </c>
    </row>
    <row r="827" spans="1:11" x14ac:dyDescent="0.25">
      <c r="A827" s="131">
        <v>3565</v>
      </c>
      <c r="B827" s="131">
        <v>23</v>
      </c>
      <c r="C827" s="132" t="s">
        <v>2451</v>
      </c>
      <c r="D827" s="131">
        <v>7</v>
      </c>
      <c r="E827" s="133">
        <v>4</v>
      </c>
      <c r="F827" s="154" t="s">
        <v>2465</v>
      </c>
      <c r="G827" s="141" t="s">
        <v>9</v>
      </c>
      <c r="H827" s="232">
        <v>400</v>
      </c>
      <c r="I827" s="137" t="s">
        <v>1178</v>
      </c>
      <c r="J827" s="141">
        <v>8</v>
      </c>
      <c r="K827" s="136">
        <f t="shared" si="29"/>
        <v>3200</v>
      </c>
    </row>
    <row r="828" spans="1:11" x14ac:dyDescent="0.25">
      <c r="A828" s="131">
        <v>4122</v>
      </c>
      <c r="B828" s="131">
        <v>50</v>
      </c>
      <c r="C828" s="132" t="s">
        <v>2594</v>
      </c>
      <c r="D828" s="131">
        <v>1</v>
      </c>
      <c r="E828" s="133">
        <v>17</v>
      </c>
      <c r="F828" s="139" t="s">
        <v>2606</v>
      </c>
      <c r="G828" s="141" t="s">
        <v>8</v>
      </c>
      <c r="H828" s="232">
        <v>100</v>
      </c>
      <c r="I828" s="137" t="s">
        <v>1178</v>
      </c>
      <c r="J828" s="141">
        <v>2</v>
      </c>
      <c r="K828" s="136">
        <f t="shared" si="29"/>
        <v>200</v>
      </c>
    </row>
    <row r="829" spans="1:11" x14ac:dyDescent="0.25">
      <c r="A829" s="131">
        <v>1497</v>
      </c>
      <c r="B829" s="131">
        <v>57</v>
      </c>
      <c r="C829" s="132" t="s">
        <v>1722</v>
      </c>
      <c r="D829" s="171">
        <v>4</v>
      </c>
      <c r="E829" s="135">
        <v>56</v>
      </c>
      <c r="F829" s="157" t="s">
        <v>1735</v>
      </c>
      <c r="G829" s="170" t="s">
        <v>8</v>
      </c>
      <c r="H829" s="251">
        <v>20</v>
      </c>
      <c r="I829" s="137" t="s">
        <v>1197</v>
      </c>
      <c r="J829" s="170">
        <v>1</v>
      </c>
      <c r="K829" s="172">
        <f t="shared" si="29"/>
        <v>20</v>
      </c>
    </row>
    <row r="830" spans="1:11" x14ac:dyDescent="0.25">
      <c r="A830" s="131">
        <v>4362</v>
      </c>
      <c r="B830" s="131">
        <v>56</v>
      </c>
      <c r="C830" s="132" t="s">
        <v>2672</v>
      </c>
      <c r="D830" s="131">
        <v>6</v>
      </c>
      <c r="E830" s="211">
        <v>3</v>
      </c>
      <c r="F830" s="212" t="s">
        <v>2682</v>
      </c>
      <c r="G830" s="220" t="s">
        <v>8</v>
      </c>
      <c r="H830" s="254">
        <v>43.44</v>
      </c>
      <c r="I830" s="137" t="s">
        <v>1200</v>
      </c>
      <c r="J830" s="222">
        <v>11</v>
      </c>
      <c r="K830" s="136">
        <f t="shared" si="29"/>
        <v>477.84</v>
      </c>
    </row>
    <row r="831" spans="1:11" x14ac:dyDescent="0.25">
      <c r="A831" s="131">
        <v>1677</v>
      </c>
      <c r="B831" s="131">
        <v>57</v>
      </c>
      <c r="C831" s="132" t="s">
        <v>1751</v>
      </c>
      <c r="D831" s="171">
        <v>14</v>
      </c>
      <c r="E831" s="133">
        <v>21</v>
      </c>
      <c r="F831" s="157" t="s">
        <v>1584</v>
      </c>
      <c r="G831" s="141" t="s">
        <v>8</v>
      </c>
      <c r="H831" s="232">
        <v>2</v>
      </c>
      <c r="I831" s="137" t="s">
        <v>1197</v>
      </c>
      <c r="J831" s="176">
        <v>12</v>
      </c>
      <c r="K831" s="136">
        <f t="shared" si="29"/>
        <v>24</v>
      </c>
    </row>
    <row r="832" spans="1:11" x14ac:dyDescent="0.25">
      <c r="A832" s="131">
        <v>2362</v>
      </c>
      <c r="B832" s="131">
        <v>60</v>
      </c>
      <c r="C832" s="132" t="s">
        <v>1862</v>
      </c>
      <c r="D832" s="171">
        <v>7</v>
      </c>
      <c r="E832" s="133">
        <v>19</v>
      </c>
      <c r="F832" s="139" t="s">
        <v>1970</v>
      </c>
      <c r="G832" s="163" t="s">
        <v>1718</v>
      </c>
      <c r="H832" s="232">
        <v>100</v>
      </c>
      <c r="I832" s="137" t="s">
        <v>1200</v>
      </c>
      <c r="J832" s="141">
        <v>10</v>
      </c>
      <c r="K832" s="136">
        <f t="shared" si="29"/>
        <v>1000</v>
      </c>
    </row>
    <row r="833" spans="1:11" x14ac:dyDescent="0.25">
      <c r="A833" s="131">
        <v>2361</v>
      </c>
      <c r="B833" s="131">
        <v>60</v>
      </c>
      <c r="C833" s="132" t="s">
        <v>1862</v>
      </c>
      <c r="D833" s="171">
        <v>7</v>
      </c>
      <c r="E833" s="133">
        <v>18</v>
      </c>
      <c r="F833" s="139" t="s">
        <v>1969</v>
      </c>
      <c r="G833" s="163" t="s">
        <v>1718</v>
      </c>
      <c r="H833" s="232">
        <v>100</v>
      </c>
      <c r="I833" s="137" t="s">
        <v>1200</v>
      </c>
      <c r="J833" s="141">
        <v>15</v>
      </c>
      <c r="K833" s="136">
        <f t="shared" si="29"/>
        <v>1500</v>
      </c>
    </row>
    <row r="834" spans="1:11" x14ac:dyDescent="0.25">
      <c r="A834" s="131">
        <v>630</v>
      </c>
      <c r="B834" s="131">
        <v>33</v>
      </c>
      <c r="C834" s="132" t="s">
        <v>1440</v>
      </c>
      <c r="D834" s="131">
        <v>1</v>
      </c>
      <c r="E834" s="133">
        <v>10</v>
      </c>
      <c r="F834" s="157" t="s">
        <v>1448</v>
      </c>
      <c r="G834" s="135" t="s">
        <v>8</v>
      </c>
      <c r="H834" s="238">
        <v>45</v>
      </c>
      <c r="I834" s="137" t="s">
        <v>1200</v>
      </c>
      <c r="J834" s="166">
        <v>2</v>
      </c>
      <c r="K834" s="136">
        <f t="shared" si="29"/>
        <v>90</v>
      </c>
    </row>
    <row r="835" spans="1:11" ht="25.5" x14ac:dyDescent="0.25">
      <c r="A835" s="131">
        <v>2692</v>
      </c>
      <c r="B835" s="131">
        <v>63</v>
      </c>
      <c r="C835" s="132" t="s">
        <v>2055</v>
      </c>
      <c r="D835" s="171">
        <v>4</v>
      </c>
      <c r="E835" s="133">
        <v>128</v>
      </c>
      <c r="F835" s="139" t="s">
        <v>2154</v>
      </c>
      <c r="G835" s="141" t="s">
        <v>8</v>
      </c>
      <c r="H835" s="232">
        <v>110</v>
      </c>
      <c r="I835" s="137" t="s">
        <v>1200</v>
      </c>
      <c r="J835" s="141">
        <v>3</v>
      </c>
      <c r="K835" s="136">
        <f t="shared" si="29"/>
        <v>330</v>
      </c>
    </row>
    <row r="836" spans="1:11" x14ac:dyDescent="0.25">
      <c r="A836" s="131">
        <v>4207</v>
      </c>
      <c r="B836" s="131">
        <v>50</v>
      </c>
      <c r="C836" s="132" t="s">
        <v>2594</v>
      </c>
      <c r="D836" s="131">
        <v>6</v>
      </c>
      <c r="E836" s="133">
        <v>66</v>
      </c>
      <c r="F836" s="139" t="s">
        <v>2633</v>
      </c>
      <c r="G836" s="141" t="s">
        <v>8</v>
      </c>
      <c r="H836" s="232">
        <v>6</v>
      </c>
      <c r="I836" s="137" t="s">
        <v>1200</v>
      </c>
      <c r="J836" s="141">
        <v>50</v>
      </c>
      <c r="K836" s="136">
        <f t="shared" si="29"/>
        <v>300</v>
      </c>
    </row>
    <row r="837" spans="1:11" x14ac:dyDescent="0.25">
      <c r="A837" s="131">
        <v>1264</v>
      </c>
      <c r="B837" s="131">
        <v>47</v>
      </c>
      <c r="C837" s="132" t="s">
        <v>1624</v>
      </c>
      <c r="D837" s="131">
        <v>2</v>
      </c>
      <c r="E837" s="133">
        <v>6</v>
      </c>
      <c r="F837" s="139" t="s">
        <v>1631</v>
      </c>
      <c r="G837" s="141" t="s">
        <v>1561</v>
      </c>
      <c r="H837" s="232">
        <v>0.5</v>
      </c>
      <c r="I837" s="137" t="s">
        <v>1200</v>
      </c>
      <c r="J837" s="141">
        <v>1</v>
      </c>
      <c r="K837" s="136">
        <f t="shared" si="29"/>
        <v>0.5</v>
      </c>
    </row>
    <row r="838" spans="1:11" x14ac:dyDescent="0.25">
      <c r="A838" s="131">
        <v>2623</v>
      </c>
      <c r="B838" s="131">
        <v>63</v>
      </c>
      <c r="C838" s="132" t="s">
        <v>2055</v>
      </c>
      <c r="D838" s="171">
        <v>4</v>
      </c>
      <c r="E838" s="133">
        <v>50</v>
      </c>
      <c r="F838" s="150" t="s">
        <v>2106</v>
      </c>
      <c r="G838" s="141" t="s">
        <v>1209</v>
      </c>
      <c r="H838" s="232">
        <v>45</v>
      </c>
      <c r="I838" s="137" t="s">
        <v>1200</v>
      </c>
      <c r="J838" s="141">
        <v>2</v>
      </c>
      <c r="K838" s="136">
        <f t="shared" si="29"/>
        <v>90</v>
      </c>
    </row>
    <row r="839" spans="1:11" x14ac:dyDescent="0.25">
      <c r="A839" s="131">
        <v>2447</v>
      </c>
      <c r="B839" s="131">
        <v>5</v>
      </c>
      <c r="C839" s="132" t="s">
        <v>1997</v>
      </c>
      <c r="D839" s="171">
        <v>4</v>
      </c>
      <c r="E839" s="196">
        <v>8</v>
      </c>
      <c r="F839" s="197" t="s">
        <v>2002</v>
      </c>
      <c r="G839" s="198" t="s">
        <v>15</v>
      </c>
      <c r="H839" s="233">
        <v>1500</v>
      </c>
      <c r="I839" s="137" t="s">
        <v>1200</v>
      </c>
      <c r="J839" s="198">
        <v>9</v>
      </c>
      <c r="K839" s="172">
        <f t="shared" si="29"/>
        <v>13500</v>
      </c>
    </row>
    <row r="840" spans="1:11" x14ac:dyDescent="0.25">
      <c r="A840" s="131">
        <v>381</v>
      </c>
      <c r="B840" s="131">
        <v>32</v>
      </c>
      <c r="C840" s="132" t="s">
        <v>1309</v>
      </c>
      <c r="D840" s="131">
        <v>8</v>
      </c>
      <c r="E840" s="133">
        <v>5</v>
      </c>
      <c r="F840" s="139" t="s">
        <v>1330</v>
      </c>
      <c r="G840" s="141" t="s">
        <v>1331</v>
      </c>
      <c r="H840" s="237">
        <v>1</v>
      </c>
      <c r="I840" s="137" t="s">
        <v>1197</v>
      </c>
      <c r="J840" s="141">
        <v>400</v>
      </c>
      <c r="K840" s="136">
        <f t="shared" si="29"/>
        <v>400</v>
      </c>
    </row>
    <row r="841" spans="1:11" x14ac:dyDescent="0.25">
      <c r="A841" s="131">
        <v>386</v>
      </c>
      <c r="B841" s="131">
        <v>32</v>
      </c>
      <c r="C841" s="132" t="s">
        <v>1309</v>
      </c>
      <c r="D841" s="131">
        <v>9</v>
      </c>
      <c r="E841" s="133">
        <v>5</v>
      </c>
      <c r="F841" s="139" t="s">
        <v>1330</v>
      </c>
      <c r="G841" s="141" t="s">
        <v>1331</v>
      </c>
      <c r="H841" s="232">
        <v>2</v>
      </c>
      <c r="I841" s="137" t="s">
        <v>1197</v>
      </c>
      <c r="J841" s="141">
        <v>400</v>
      </c>
      <c r="K841" s="136">
        <f t="shared" si="29"/>
        <v>800</v>
      </c>
    </row>
    <row r="842" spans="1:11" x14ac:dyDescent="0.25">
      <c r="A842" s="131">
        <v>3489</v>
      </c>
      <c r="B842" s="131">
        <v>48</v>
      </c>
      <c r="C842" s="132" t="s">
        <v>2417</v>
      </c>
      <c r="D842" s="131">
        <v>5</v>
      </c>
      <c r="E842" s="133">
        <v>6</v>
      </c>
      <c r="F842" s="154" t="s">
        <v>2445</v>
      </c>
      <c r="G842" s="141" t="s">
        <v>8</v>
      </c>
      <c r="H842" s="232">
        <v>250</v>
      </c>
      <c r="I842" s="137" t="s">
        <v>1344</v>
      </c>
      <c r="J842" s="141">
        <v>4</v>
      </c>
      <c r="K842" s="136">
        <f t="shared" si="29"/>
        <v>1000</v>
      </c>
    </row>
    <row r="843" spans="1:11" x14ac:dyDescent="0.25">
      <c r="A843" s="131">
        <v>2746</v>
      </c>
      <c r="B843" s="131">
        <v>68</v>
      </c>
      <c r="C843" s="132" t="s">
        <v>2163</v>
      </c>
      <c r="D843" s="171">
        <v>5</v>
      </c>
      <c r="E843" s="133">
        <v>3</v>
      </c>
      <c r="F843" s="139" t="s">
        <v>2168</v>
      </c>
      <c r="G843" s="141" t="s">
        <v>8</v>
      </c>
      <c r="H843" s="232">
        <v>18</v>
      </c>
      <c r="I843" s="137" t="s">
        <v>1197</v>
      </c>
      <c r="J843" s="141">
        <v>360</v>
      </c>
      <c r="K843" s="172">
        <f t="shared" si="29"/>
        <v>6480</v>
      </c>
    </row>
    <row r="844" spans="1:11" x14ac:dyDescent="0.25">
      <c r="A844" s="131">
        <v>1234</v>
      </c>
      <c r="B844" s="131">
        <v>47</v>
      </c>
      <c r="C844" s="132" t="s">
        <v>1619</v>
      </c>
      <c r="D844" s="131">
        <v>1</v>
      </c>
      <c r="E844" s="133">
        <v>1</v>
      </c>
      <c r="F844" s="139" t="s">
        <v>1620</v>
      </c>
      <c r="G844" s="141" t="s">
        <v>1621</v>
      </c>
      <c r="H844" s="232">
        <v>0.1</v>
      </c>
      <c r="I844" s="137" t="s">
        <v>1197</v>
      </c>
      <c r="J844" s="141">
        <v>3500</v>
      </c>
      <c r="K844" s="136">
        <f t="shared" si="29"/>
        <v>350</v>
      </c>
    </row>
    <row r="845" spans="1:11" x14ac:dyDescent="0.25">
      <c r="A845" s="131">
        <v>3140</v>
      </c>
      <c r="B845" s="131">
        <v>51</v>
      </c>
      <c r="C845" s="132" t="s">
        <v>2298</v>
      </c>
      <c r="D845" s="131">
        <v>3</v>
      </c>
      <c r="E845" s="184">
        <f>+E844+1</f>
        <v>2</v>
      </c>
      <c r="F845" s="162" t="s">
        <v>2330</v>
      </c>
      <c r="G845" s="141" t="s">
        <v>15</v>
      </c>
      <c r="H845" s="232">
        <v>150</v>
      </c>
      <c r="I845" s="137" t="s">
        <v>1197</v>
      </c>
      <c r="J845" s="141">
        <v>2</v>
      </c>
      <c r="K845" s="136">
        <f t="shared" si="29"/>
        <v>300</v>
      </c>
    </row>
    <row r="846" spans="1:11" x14ac:dyDescent="0.25">
      <c r="A846" s="131">
        <v>3132</v>
      </c>
      <c r="B846" s="131">
        <v>51</v>
      </c>
      <c r="C846" s="132" t="s">
        <v>2298</v>
      </c>
      <c r="D846" s="131">
        <v>2</v>
      </c>
      <c r="E846" s="133">
        <f>+E845+1</f>
        <v>3</v>
      </c>
      <c r="F846" s="162" t="s">
        <v>2325</v>
      </c>
      <c r="G846" s="141" t="s">
        <v>15</v>
      </c>
      <c r="H846" s="232">
        <v>150</v>
      </c>
      <c r="I846" s="137" t="s">
        <v>1197</v>
      </c>
      <c r="J846" s="141">
        <v>1</v>
      </c>
      <c r="K846" s="136">
        <f t="shared" si="29"/>
        <v>150</v>
      </c>
    </row>
    <row r="847" spans="1:11" x14ac:dyDescent="0.25">
      <c r="A847" s="131">
        <v>2698</v>
      </c>
      <c r="B847" s="131">
        <v>54</v>
      </c>
      <c r="C847" s="132" t="s">
        <v>2156</v>
      </c>
      <c r="D847" s="171">
        <v>1</v>
      </c>
      <c r="E847" s="133">
        <v>3</v>
      </c>
      <c r="F847" s="139" t="s">
        <v>2157</v>
      </c>
      <c r="G847" s="141" t="s">
        <v>8</v>
      </c>
      <c r="H847" s="232">
        <v>8</v>
      </c>
      <c r="I847" s="137" t="s">
        <v>1387</v>
      </c>
      <c r="J847" s="141">
        <v>200</v>
      </c>
      <c r="K847" s="136">
        <f t="shared" si="29"/>
        <v>1600</v>
      </c>
    </row>
    <row r="848" spans="1:11" x14ac:dyDescent="0.25">
      <c r="A848" s="131">
        <v>2701</v>
      </c>
      <c r="B848" s="131">
        <v>54</v>
      </c>
      <c r="C848" s="132" t="s">
        <v>2156</v>
      </c>
      <c r="D848" s="171">
        <v>2</v>
      </c>
      <c r="E848" s="133">
        <v>3</v>
      </c>
      <c r="F848" s="139" t="s">
        <v>2157</v>
      </c>
      <c r="G848" s="141" t="s">
        <v>8</v>
      </c>
      <c r="H848" s="232">
        <v>8</v>
      </c>
      <c r="I848" s="137" t="s">
        <v>1387</v>
      </c>
      <c r="J848" s="141">
        <v>200</v>
      </c>
      <c r="K848" s="136">
        <f t="shared" si="29"/>
        <v>1600</v>
      </c>
    </row>
    <row r="849" spans="1:11" x14ac:dyDescent="0.25">
      <c r="A849" s="131">
        <v>1117</v>
      </c>
      <c r="B849" s="131">
        <v>44</v>
      </c>
      <c r="C849" s="132" t="s">
        <v>1594</v>
      </c>
      <c r="D849" s="171">
        <v>1</v>
      </c>
      <c r="E849" s="133">
        <v>1</v>
      </c>
      <c r="F849" s="139" t="s">
        <v>1595</v>
      </c>
      <c r="G849" s="141" t="s">
        <v>8</v>
      </c>
      <c r="H849" s="232">
        <v>0.1</v>
      </c>
      <c r="I849" s="137" t="s">
        <v>1190</v>
      </c>
      <c r="J849" s="141">
        <v>2000</v>
      </c>
      <c r="K849" s="136">
        <f t="shared" si="29"/>
        <v>200</v>
      </c>
    </row>
    <row r="850" spans="1:11" x14ac:dyDescent="0.25">
      <c r="A850" s="131">
        <v>3769</v>
      </c>
      <c r="B850" s="131">
        <v>53</v>
      </c>
      <c r="C850" s="132" t="s">
        <v>2500</v>
      </c>
      <c r="D850" s="131">
        <v>2</v>
      </c>
      <c r="E850" s="133">
        <v>4</v>
      </c>
      <c r="F850" s="139" t="s">
        <v>2505</v>
      </c>
      <c r="G850" s="141" t="s">
        <v>1561</v>
      </c>
      <c r="H850" s="232">
        <v>120</v>
      </c>
      <c r="I850" s="137" t="s">
        <v>1197</v>
      </c>
      <c r="J850" s="141">
        <v>5</v>
      </c>
      <c r="K850" s="136">
        <f t="shared" si="29"/>
        <v>600</v>
      </c>
    </row>
    <row r="851" spans="1:11" x14ac:dyDescent="0.25">
      <c r="A851" s="131">
        <v>1503</v>
      </c>
      <c r="B851" s="131">
        <v>57</v>
      </c>
      <c r="C851" s="132" t="s">
        <v>20</v>
      </c>
      <c r="D851" s="171">
        <v>1</v>
      </c>
      <c r="E851" s="135">
        <v>1</v>
      </c>
      <c r="F851" s="162" t="s">
        <v>1738</v>
      </c>
      <c r="G851" s="189" t="s">
        <v>22</v>
      </c>
      <c r="H851" s="252">
        <v>200</v>
      </c>
      <c r="I851" s="137" t="s">
        <v>1200</v>
      </c>
      <c r="J851" s="189">
        <v>36</v>
      </c>
      <c r="K851" s="172">
        <f t="shared" si="29"/>
        <v>7200</v>
      </c>
    </row>
    <row r="852" spans="1:11" x14ac:dyDescent="0.25">
      <c r="A852" s="131">
        <v>1504</v>
      </c>
      <c r="B852" s="131">
        <v>57</v>
      </c>
      <c r="C852" s="132" t="s">
        <v>20</v>
      </c>
      <c r="D852" s="171">
        <v>2</v>
      </c>
      <c r="E852" s="135">
        <v>1</v>
      </c>
      <c r="F852" s="162" t="s">
        <v>1739</v>
      </c>
      <c r="G852" s="189" t="s">
        <v>22</v>
      </c>
      <c r="H852" s="252">
        <v>100</v>
      </c>
      <c r="I852" s="137" t="s">
        <v>1200</v>
      </c>
      <c r="J852" s="189">
        <v>36</v>
      </c>
      <c r="K852" s="172">
        <f t="shared" si="29"/>
        <v>3600</v>
      </c>
    </row>
    <row r="853" spans="1:11" x14ac:dyDescent="0.25">
      <c r="A853" s="131">
        <v>3543</v>
      </c>
      <c r="B853" s="131">
        <v>23</v>
      </c>
      <c r="C853" s="132" t="s">
        <v>2451</v>
      </c>
      <c r="D853" s="131">
        <v>3</v>
      </c>
      <c r="E853" s="133">
        <v>4</v>
      </c>
      <c r="F853" s="139" t="s">
        <v>2458</v>
      </c>
      <c r="G853" s="141" t="s">
        <v>1495</v>
      </c>
      <c r="H853" s="232">
        <v>2740</v>
      </c>
      <c r="I853" s="137" t="s">
        <v>1200</v>
      </c>
      <c r="J853" s="141">
        <v>1</v>
      </c>
      <c r="K853" s="136">
        <f t="shared" si="29"/>
        <v>2740</v>
      </c>
    </row>
    <row r="854" spans="1:11" ht="25.5" x14ac:dyDescent="0.25">
      <c r="A854" s="131">
        <v>3568</v>
      </c>
      <c r="B854" s="131">
        <v>23</v>
      </c>
      <c r="C854" s="132" t="s">
        <v>2451</v>
      </c>
      <c r="D854" s="131">
        <v>7</v>
      </c>
      <c r="E854" s="133">
        <v>7</v>
      </c>
      <c r="F854" s="154" t="s">
        <v>2458</v>
      </c>
      <c r="G854" s="141" t="s">
        <v>16</v>
      </c>
      <c r="H854" s="232">
        <v>13500</v>
      </c>
      <c r="I854" s="137" t="s">
        <v>1178</v>
      </c>
      <c r="J854" s="141">
        <v>1</v>
      </c>
      <c r="K854" s="136">
        <f t="shared" si="29"/>
        <v>13500</v>
      </c>
    </row>
    <row r="855" spans="1:11" x14ac:dyDescent="0.25">
      <c r="A855" s="131">
        <v>2180</v>
      </c>
      <c r="B855" s="131">
        <v>3</v>
      </c>
      <c r="C855" s="132" t="s">
        <v>1829</v>
      </c>
      <c r="D855" s="171">
        <v>1</v>
      </c>
      <c r="E855" s="133">
        <v>6</v>
      </c>
      <c r="F855" s="139" t="s">
        <v>1833</v>
      </c>
      <c r="G855" s="163" t="s">
        <v>22</v>
      </c>
      <c r="H855" s="232">
        <v>50</v>
      </c>
      <c r="I855" s="137" t="s">
        <v>1200</v>
      </c>
      <c r="J855" s="141">
        <v>4</v>
      </c>
      <c r="K855" s="172">
        <f t="shared" si="29"/>
        <v>200</v>
      </c>
    </row>
    <row r="856" spans="1:11" x14ac:dyDescent="0.25">
      <c r="A856" s="131">
        <v>2997</v>
      </c>
      <c r="B856" s="131">
        <v>9</v>
      </c>
      <c r="C856" s="132" t="s">
        <v>2286</v>
      </c>
      <c r="D856" s="171">
        <v>5</v>
      </c>
      <c r="E856" s="135">
        <v>1</v>
      </c>
      <c r="F856" s="139" t="s">
        <v>2288</v>
      </c>
      <c r="G856" s="141" t="s">
        <v>2289</v>
      </c>
      <c r="H856" s="232">
        <v>12</v>
      </c>
      <c r="I856" s="137" t="s">
        <v>1197</v>
      </c>
      <c r="J856" s="141">
        <v>60</v>
      </c>
      <c r="K856" s="172">
        <f t="shared" si="29"/>
        <v>720</v>
      </c>
    </row>
    <row r="857" spans="1:11" x14ac:dyDescent="0.25">
      <c r="A857" s="131">
        <v>1051</v>
      </c>
      <c r="B857" s="131">
        <v>30</v>
      </c>
      <c r="C857" s="132" t="s">
        <v>1575</v>
      </c>
      <c r="D857" s="171">
        <v>1</v>
      </c>
      <c r="E857" s="133">
        <v>1</v>
      </c>
      <c r="F857" s="139" t="s">
        <v>1576</v>
      </c>
      <c r="G857" s="163" t="s">
        <v>8</v>
      </c>
      <c r="H857" s="232">
        <v>5</v>
      </c>
      <c r="I857" s="137" t="s">
        <v>1197</v>
      </c>
      <c r="J857" s="163">
        <v>120</v>
      </c>
      <c r="K857" s="136">
        <f t="shared" ref="K857:K887" si="30">J857*H857</f>
        <v>600</v>
      </c>
    </row>
    <row r="858" spans="1:11" x14ac:dyDescent="0.25">
      <c r="A858" s="131">
        <v>635</v>
      </c>
      <c r="B858" s="131">
        <v>33</v>
      </c>
      <c r="C858" s="132" t="s">
        <v>1440</v>
      </c>
      <c r="D858" s="131">
        <v>1</v>
      </c>
      <c r="E858" s="133">
        <v>15</v>
      </c>
      <c r="F858" s="157" t="s">
        <v>1453</v>
      </c>
      <c r="G858" s="166" t="s">
        <v>8</v>
      </c>
      <c r="H858" s="238">
        <v>17</v>
      </c>
      <c r="I858" s="137" t="s">
        <v>1200</v>
      </c>
      <c r="J858" s="166">
        <v>2</v>
      </c>
      <c r="K858" s="136">
        <f t="shared" si="30"/>
        <v>34</v>
      </c>
    </row>
    <row r="859" spans="1:11" ht="25.5" x14ac:dyDescent="0.25">
      <c r="A859" s="131">
        <v>305</v>
      </c>
      <c r="B859" s="131">
        <v>58</v>
      </c>
      <c r="C859" s="132" t="s">
        <v>1263</v>
      </c>
      <c r="D859" s="131">
        <v>7</v>
      </c>
      <c r="E859" s="133">
        <v>3</v>
      </c>
      <c r="F859" s="139" t="s">
        <v>1288</v>
      </c>
      <c r="G859" s="141" t="s">
        <v>8</v>
      </c>
      <c r="H859" s="232">
        <v>150</v>
      </c>
      <c r="I859" s="137" t="s">
        <v>1200</v>
      </c>
      <c r="J859" s="141">
        <v>13</v>
      </c>
      <c r="K859" s="136">
        <f t="shared" si="30"/>
        <v>1950</v>
      </c>
    </row>
    <row r="860" spans="1:11" x14ac:dyDescent="0.25">
      <c r="A860" s="131">
        <v>3762</v>
      </c>
      <c r="B860" s="131">
        <v>53</v>
      </c>
      <c r="C860" s="132" t="s">
        <v>2500</v>
      </c>
      <c r="D860" s="131">
        <v>1</v>
      </c>
      <c r="E860" s="133">
        <v>1</v>
      </c>
      <c r="F860" s="139" t="s">
        <v>2058</v>
      </c>
      <c r="G860" s="141" t="s">
        <v>1561</v>
      </c>
      <c r="H860" s="232">
        <v>500</v>
      </c>
      <c r="I860" s="137" t="s">
        <v>1200</v>
      </c>
      <c r="J860" s="141">
        <v>7</v>
      </c>
      <c r="K860" s="136">
        <f t="shared" si="30"/>
        <v>3500</v>
      </c>
    </row>
    <row r="861" spans="1:11" x14ac:dyDescent="0.25">
      <c r="A861" s="131">
        <v>3804</v>
      </c>
      <c r="B861" s="131">
        <v>53</v>
      </c>
      <c r="C861" s="132" t="s">
        <v>2500</v>
      </c>
      <c r="D861" s="131">
        <v>6</v>
      </c>
      <c r="E861" s="133">
        <v>5</v>
      </c>
      <c r="F861" s="154" t="s">
        <v>2058</v>
      </c>
      <c r="G861" s="141" t="s">
        <v>8</v>
      </c>
      <c r="H861" s="232">
        <v>5</v>
      </c>
      <c r="I861" s="137" t="s">
        <v>1200</v>
      </c>
      <c r="J861" s="141">
        <v>408</v>
      </c>
      <c r="K861" s="136">
        <f t="shared" si="30"/>
        <v>2040</v>
      </c>
    </row>
    <row r="862" spans="1:11" x14ac:dyDescent="0.25">
      <c r="A862" s="131">
        <v>2440</v>
      </c>
      <c r="B862" s="131">
        <v>5</v>
      </c>
      <c r="C862" s="132" t="s">
        <v>1997</v>
      </c>
      <c r="D862" s="171">
        <v>3</v>
      </c>
      <c r="E862" s="196">
        <v>3</v>
      </c>
      <c r="F862" s="197" t="s">
        <v>1999</v>
      </c>
      <c r="G862" s="198" t="s">
        <v>9</v>
      </c>
      <c r="H862" s="242">
        <v>3000</v>
      </c>
      <c r="I862" s="137" t="s">
        <v>1178</v>
      </c>
      <c r="J862" s="198">
        <v>4</v>
      </c>
      <c r="K862" s="172">
        <f t="shared" si="30"/>
        <v>12000</v>
      </c>
    </row>
    <row r="863" spans="1:11" x14ac:dyDescent="0.25">
      <c r="A863" s="131">
        <v>2439</v>
      </c>
      <c r="B863" s="131">
        <v>5</v>
      </c>
      <c r="C863" s="132" t="s">
        <v>1997</v>
      </c>
      <c r="D863" s="171">
        <v>3</v>
      </c>
      <c r="E863" s="196">
        <v>1</v>
      </c>
      <c r="F863" s="197" t="s">
        <v>1998</v>
      </c>
      <c r="G863" s="198" t="s">
        <v>9</v>
      </c>
      <c r="H863" s="242">
        <v>3000</v>
      </c>
      <c r="I863" s="137" t="s">
        <v>1178</v>
      </c>
      <c r="J863" s="198">
        <v>4</v>
      </c>
      <c r="K863" s="136">
        <f t="shared" si="30"/>
        <v>12000</v>
      </c>
    </row>
    <row r="864" spans="1:11" x14ac:dyDescent="0.25">
      <c r="A864" s="131">
        <v>3266</v>
      </c>
      <c r="B864" s="131">
        <v>49</v>
      </c>
      <c r="C864" s="132" t="s">
        <v>2350</v>
      </c>
      <c r="D864" s="171">
        <v>2</v>
      </c>
      <c r="E864" s="133">
        <v>9</v>
      </c>
      <c r="F864" s="139" t="s">
        <v>2367</v>
      </c>
      <c r="G864" s="141" t="s">
        <v>22</v>
      </c>
      <c r="H864" s="232">
        <v>200</v>
      </c>
      <c r="I864" s="137" t="s">
        <v>1178</v>
      </c>
      <c r="J864" s="141">
        <v>8</v>
      </c>
      <c r="K864" s="136">
        <f t="shared" si="30"/>
        <v>1600</v>
      </c>
    </row>
    <row r="865" spans="1:11" x14ac:dyDescent="0.25">
      <c r="A865" s="131">
        <v>1381</v>
      </c>
      <c r="B865" s="131">
        <v>47</v>
      </c>
      <c r="C865" s="132" t="s">
        <v>1695</v>
      </c>
      <c r="D865" s="171">
        <v>2</v>
      </c>
      <c r="E865" s="133">
        <v>2</v>
      </c>
      <c r="F865" s="139" t="s">
        <v>1705</v>
      </c>
      <c r="G865" s="185" t="s">
        <v>1702</v>
      </c>
      <c r="H865" s="232">
        <v>100</v>
      </c>
      <c r="I865" s="137" t="s">
        <v>1178</v>
      </c>
      <c r="J865" s="141">
        <v>10</v>
      </c>
      <c r="K865" s="172">
        <f t="shared" si="30"/>
        <v>1000</v>
      </c>
    </row>
    <row r="866" spans="1:11" x14ac:dyDescent="0.25">
      <c r="A866" s="131">
        <v>645</v>
      </c>
      <c r="B866" s="131">
        <v>33</v>
      </c>
      <c r="C866" s="132" t="s">
        <v>1440</v>
      </c>
      <c r="D866" s="131">
        <v>1</v>
      </c>
      <c r="E866" s="133">
        <v>25</v>
      </c>
      <c r="F866" s="169" t="s">
        <v>1462</v>
      </c>
      <c r="G866" s="170" t="s">
        <v>8</v>
      </c>
      <c r="H866" s="259">
        <v>660</v>
      </c>
      <c r="I866" s="137" t="s">
        <v>1200</v>
      </c>
      <c r="J866" s="168">
        <v>2</v>
      </c>
      <c r="K866" s="136">
        <f t="shared" si="30"/>
        <v>1320</v>
      </c>
    </row>
    <row r="867" spans="1:11" x14ac:dyDescent="0.25">
      <c r="A867" s="131">
        <v>4407</v>
      </c>
      <c r="B867" s="131">
        <v>56</v>
      </c>
      <c r="C867" s="132" t="s">
        <v>2685</v>
      </c>
      <c r="D867" s="131">
        <v>4</v>
      </c>
      <c r="E867" s="179">
        <v>5</v>
      </c>
      <c r="F867" s="157" t="s">
        <v>2691</v>
      </c>
      <c r="G867" s="141" t="s">
        <v>8</v>
      </c>
      <c r="H867" s="232">
        <v>60</v>
      </c>
      <c r="I867" s="137" t="s">
        <v>1200</v>
      </c>
      <c r="J867" s="141">
        <v>2</v>
      </c>
      <c r="K867" s="136">
        <f t="shared" si="30"/>
        <v>120</v>
      </c>
    </row>
    <row r="868" spans="1:11" x14ac:dyDescent="0.25">
      <c r="A868" s="131">
        <v>779</v>
      </c>
      <c r="B868" s="131">
        <v>34</v>
      </c>
      <c r="C868" s="132" t="s">
        <v>1531</v>
      </c>
      <c r="D868" s="171">
        <v>5</v>
      </c>
      <c r="E868" s="133">
        <v>6</v>
      </c>
      <c r="F868" s="173" t="s">
        <v>1545</v>
      </c>
      <c r="G868" s="163" t="s">
        <v>9</v>
      </c>
      <c r="H868" s="239">
        <v>3000</v>
      </c>
      <c r="I868" s="156" t="s">
        <v>1178</v>
      </c>
      <c r="J868" s="163">
        <v>1</v>
      </c>
      <c r="K868" s="136">
        <f t="shared" si="30"/>
        <v>3000</v>
      </c>
    </row>
    <row r="869" spans="1:11" x14ac:dyDescent="0.25">
      <c r="A869" s="131">
        <v>1269</v>
      </c>
      <c r="B869" s="131">
        <v>47</v>
      </c>
      <c r="C869" s="132" t="s">
        <v>1624</v>
      </c>
      <c r="D869" s="131">
        <v>4</v>
      </c>
      <c r="E869" s="133">
        <v>2</v>
      </c>
      <c r="F869" s="139" t="s">
        <v>1641</v>
      </c>
      <c r="G869" s="141" t="s">
        <v>1640</v>
      </c>
      <c r="H869" s="232">
        <v>1500</v>
      </c>
      <c r="I869" s="137" t="s">
        <v>1178</v>
      </c>
      <c r="J869" s="141">
        <v>1</v>
      </c>
      <c r="K869" s="136">
        <f t="shared" si="30"/>
        <v>1500</v>
      </c>
    </row>
    <row r="870" spans="1:11" x14ac:dyDescent="0.25">
      <c r="A870" s="131">
        <v>1270</v>
      </c>
      <c r="B870" s="131">
        <v>47</v>
      </c>
      <c r="C870" s="132" t="s">
        <v>1624</v>
      </c>
      <c r="D870" s="131">
        <v>4</v>
      </c>
      <c r="E870" s="133">
        <v>3</v>
      </c>
      <c r="F870" s="139" t="s">
        <v>1642</v>
      </c>
      <c r="G870" s="141" t="s">
        <v>1640</v>
      </c>
      <c r="H870" s="232">
        <v>800</v>
      </c>
      <c r="I870" s="137" t="s">
        <v>1178</v>
      </c>
      <c r="J870" s="141">
        <v>1</v>
      </c>
      <c r="K870" s="136">
        <f t="shared" si="30"/>
        <v>800</v>
      </c>
    </row>
    <row r="871" spans="1:11" x14ac:dyDescent="0.25">
      <c r="A871" s="131">
        <v>293</v>
      </c>
      <c r="B871" s="131">
        <v>58</v>
      </c>
      <c r="C871" s="132" t="s">
        <v>1263</v>
      </c>
      <c r="D871" s="131">
        <v>4</v>
      </c>
      <c r="E871" s="133">
        <v>7</v>
      </c>
      <c r="F871" s="139" t="s">
        <v>1276</v>
      </c>
      <c r="G871" s="141" t="s">
        <v>8</v>
      </c>
      <c r="H871" s="232">
        <v>280</v>
      </c>
      <c r="I871" s="137" t="s">
        <v>1200</v>
      </c>
      <c r="J871" s="141">
        <v>2</v>
      </c>
      <c r="K871" s="136">
        <f t="shared" si="30"/>
        <v>560</v>
      </c>
    </row>
    <row r="872" spans="1:11" x14ac:dyDescent="0.25">
      <c r="A872" s="131">
        <v>1894</v>
      </c>
      <c r="B872" s="131">
        <v>64</v>
      </c>
      <c r="C872" s="132" t="s">
        <v>1777</v>
      </c>
      <c r="D872" s="171">
        <v>3</v>
      </c>
      <c r="E872" s="133">
        <v>6</v>
      </c>
      <c r="F872" s="144" t="s">
        <v>1199</v>
      </c>
      <c r="G872" s="147" t="s">
        <v>8</v>
      </c>
      <c r="H872" s="240">
        <v>50</v>
      </c>
      <c r="I872" s="137" t="s">
        <v>1200</v>
      </c>
      <c r="J872" s="147">
        <v>2</v>
      </c>
      <c r="K872" s="172">
        <f t="shared" si="30"/>
        <v>100</v>
      </c>
    </row>
    <row r="873" spans="1:11" x14ac:dyDescent="0.25">
      <c r="A873" s="131">
        <v>656</v>
      </c>
      <c r="B873" s="131">
        <v>33</v>
      </c>
      <c r="C873" s="132" t="s">
        <v>1440</v>
      </c>
      <c r="D873" s="131">
        <v>1</v>
      </c>
      <c r="E873" s="133">
        <v>36</v>
      </c>
      <c r="F873" s="157" t="s">
        <v>1472</v>
      </c>
      <c r="G873" s="166" t="s">
        <v>8</v>
      </c>
      <c r="H873" s="238">
        <v>227.5</v>
      </c>
      <c r="I873" s="137" t="s">
        <v>1200</v>
      </c>
      <c r="J873" s="166">
        <v>10</v>
      </c>
      <c r="K873" s="136">
        <f t="shared" si="30"/>
        <v>2275</v>
      </c>
    </row>
    <row r="874" spans="1:11" x14ac:dyDescent="0.25">
      <c r="A874" s="131">
        <v>4399</v>
      </c>
      <c r="B874" s="131">
        <v>56</v>
      </c>
      <c r="C874" s="132" t="s">
        <v>2685</v>
      </c>
      <c r="D874" s="131">
        <v>2</v>
      </c>
      <c r="E874" s="179">
        <v>3</v>
      </c>
      <c r="F874" s="139" t="s">
        <v>2687</v>
      </c>
      <c r="G874" s="141" t="s">
        <v>8</v>
      </c>
      <c r="H874" s="232">
        <v>550</v>
      </c>
      <c r="I874" s="137" t="s">
        <v>1200</v>
      </c>
      <c r="J874" s="141">
        <v>2</v>
      </c>
      <c r="K874" s="136">
        <f t="shared" si="30"/>
        <v>1100</v>
      </c>
    </row>
    <row r="875" spans="1:11" x14ac:dyDescent="0.25">
      <c r="A875" s="131">
        <v>250</v>
      </c>
      <c r="B875" s="131">
        <v>45</v>
      </c>
      <c r="C875" s="132" t="s">
        <v>1253</v>
      </c>
      <c r="D875" s="131">
        <v>5</v>
      </c>
      <c r="E875" s="141">
        <v>2</v>
      </c>
      <c r="F875" s="139" t="s">
        <v>1259</v>
      </c>
      <c r="G875" s="141" t="s">
        <v>8</v>
      </c>
      <c r="H875" s="232">
        <v>300</v>
      </c>
      <c r="I875" s="137" t="s">
        <v>1196</v>
      </c>
      <c r="J875" s="141">
        <v>1</v>
      </c>
      <c r="K875" s="136">
        <f t="shared" si="30"/>
        <v>300</v>
      </c>
    </row>
    <row r="876" spans="1:11" x14ac:dyDescent="0.25">
      <c r="A876" s="131">
        <v>3477</v>
      </c>
      <c r="B876" s="131">
        <v>48</v>
      </c>
      <c r="C876" s="132" t="s">
        <v>2417</v>
      </c>
      <c r="D876" s="131">
        <v>3</v>
      </c>
      <c r="E876" s="135">
        <v>2</v>
      </c>
      <c r="F876" s="139" t="s">
        <v>2443</v>
      </c>
      <c r="G876" s="141" t="s">
        <v>8</v>
      </c>
      <c r="H876" s="232">
        <v>250</v>
      </c>
      <c r="I876" s="137" t="s">
        <v>1200</v>
      </c>
      <c r="J876" s="141">
        <v>7</v>
      </c>
      <c r="K876" s="136">
        <f t="shared" si="30"/>
        <v>1750</v>
      </c>
    </row>
    <row r="877" spans="1:11" x14ac:dyDescent="0.25">
      <c r="A877" s="131">
        <v>3589</v>
      </c>
      <c r="B877" s="131">
        <v>23</v>
      </c>
      <c r="C877" s="132" t="s">
        <v>2451</v>
      </c>
      <c r="D877" s="131">
        <v>8</v>
      </c>
      <c r="E877" s="133">
        <v>21</v>
      </c>
      <c r="F877" s="139" t="s">
        <v>2468</v>
      </c>
      <c r="G877" s="141" t="s">
        <v>8</v>
      </c>
      <c r="H877" s="232">
        <v>1</v>
      </c>
      <c r="I877" s="137" t="s">
        <v>1197</v>
      </c>
      <c r="J877" s="141">
        <v>3</v>
      </c>
      <c r="K877" s="136">
        <f t="shared" si="30"/>
        <v>3</v>
      </c>
    </row>
    <row r="878" spans="1:11" x14ac:dyDescent="0.25">
      <c r="A878" s="131">
        <v>1678</v>
      </c>
      <c r="B878" s="131">
        <v>57</v>
      </c>
      <c r="C878" s="132" t="s">
        <v>1751</v>
      </c>
      <c r="D878" s="171">
        <v>14</v>
      </c>
      <c r="E878" s="133">
        <v>22</v>
      </c>
      <c r="F878" s="157" t="s">
        <v>1613</v>
      </c>
      <c r="G878" s="141" t="s">
        <v>8</v>
      </c>
      <c r="H878" s="232">
        <v>5</v>
      </c>
      <c r="I878" s="137" t="s">
        <v>1197</v>
      </c>
      <c r="J878" s="176">
        <v>30</v>
      </c>
      <c r="K878" s="136">
        <f t="shared" si="30"/>
        <v>150</v>
      </c>
    </row>
    <row r="879" spans="1:11" x14ac:dyDescent="0.25">
      <c r="A879" s="131">
        <v>295</v>
      </c>
      <c r="B879" s="131">
        <v>58</v>
      </c>
      <c r="C879" s="132" t="s">
        <v>1263</v>
      </c>
      <c r="D879" s="131">
        <v>4</v>
      </c>
      <c r="E879" s="133">
        <v>9</v>
      </c>
      <c r="F879" s="139" t="s">
        <v>1278</v>
      </c>
      <c r="G879" s="141" t="s">
        <v>8</v>
      </c>
      <c r="H879" s="232">
        <v>1</v>
      </c>
      <c r="I879" s="137" t="s">
        <v>1197</v>
      </c>
      <c r="J879" s="141">
        <v>100</v>
      </c>
      <c r="K879" s="136">
        <f t="shared" si="30"/>
        <v>100</v>
      </c>
    </row>
    <row r="880" spans="1:11" x14ac:dyDescent="0.25">
      <c r="A880" s="131">
        <v>3254</v>
      </c>
      <c r="B880" s="131">
        <v>49</v>
      </c>
      <c r="C880" s="132" t="s">
        <v>2350</v>
      </c>
      <c r="D880" s="171">
        <v>1</v>
      </c>
      <c r="E880" s="133">
        <v>13</v>
      </c>
      <c r="F880" s="139" t="s">
        <v>2360</v>
      </c>
      <c r="G880" s="141" t="s">
        <v>22</v>
      </c>
      <c r="H880" s="232">
        <v>250</v>
      </c>
      <c r="I880" s="137" t="s">
        <v>1200</v>
      </c>
      <c r="J880" s="141">
        <v>5</v>
      </c>
      <c r="K880" s="136">
        <f t="shared" si="30"/>
        <v>1250</v>
      </c>
    </row>
    <row r="881" spans="1:11" x14ac:dyDescent="0.25">
      <c r="A881" s="131">
        <v>2673</v>
      </c>
      <c r="B881" s="131">
        <v>63</v>
      </c>
      <c r="C881" s="132" t="s">
        <v>2055</v>
      </c>
      <c r="D881" s="171">
        <v>4</v>
      </c>
      <c r="E881" s="133">
        <v>107</v>
      </c>
      <c r="F881" s="139" t="s">
        <v>2137</v>
      </c>
      <c r="G881" s="141" t="s">
        <v>1384</v>
      </c>
      <c r="H881" s="232">
        <v>1</v>
      </c>
      <c r="I881" s="137" t="s">
        <v>1197</v>
      </c>
      <c r="J881" s="141">
        <v>22</v>
      </c>
      <c r="K881" s="172">
        <f t="shared" si="30"/>
        <v>22</v>
      </c>
    </row>
    <row r="882" spans="1:11" x14ac:dyDescent="0.25">
      <c r="A882" s="131">
        <v>1537</v>
      </c>
      <c r="B882" s="131">
        <v>57</v>
      </c>
      <c r="C882" s="132" t="s">
        <v>20</v>
      </c>
      <c r="D882" s="171">
        <v>3</v>
      </c>
      <c r="E882" s="135">
        <f>E881+1</f>
        <v>108</v>
      </c>
      <c r="F882" s="162" t="s">
        <v>1745</v>
      </c>
      <c r="G882" s="189" t="s">
        <v>1384</v>
      </c>
      <c r="H882" s="252">
        <v>1.5</v>
      </c>
      <c r="I882" s="137" t="s">
        <v>1197</v>
      </c>
      <c r="J882" s="189">
        <v>12</v>
      </c>
      <c r="K882" s="172">
        <f t="shared" si="30"/>
        <v>18</v>
      </c>
    </row>
    <row r="883" spans="1:11" x14ac:dyDescent="0.25">
      <c r="A883" s="131">
        <v>503</v>
      </c>
      <c r="B883" s="131">
        <v>32</v>
      </c>
      <c r="C883" s="132" t="s">
        <v>1390</v>
      </c>
      <c r="D883" s="131">
        <v>2</v>
      </c>
      <c r="E883" s="133">
        <v>23</v>
      </c>
      <c r="F883" s="139" t="s">
        <v>1398</v>
      </c>
      <c r="G883" s="141" t="s">
        <v>8</v>
      </c>
      <c r="H883" s="232">
        <v>1.0900000000000001</v>
      </c>
      <c r="I883" s="156" t="s">
        <v>1197</v>
      </c>
      <c r="J883" s="141">
        <v>8</v>
      </c>
      <c r="K883" s="136">
        <f t="shared" si="30"/>
        <v>8.7200000000000006</v>
      </c>
    </row>
    <row r="884" spans="1:11" x14ac:dyDescent="0.25">
      <c r="A884" s="131">
        <v>609</v>
      </c>
      <c r="B884" s="131">
        <v>69</v>
      </c>
      <c r="C884" s="132" t="s">
        <v>1431</v>
      </c>
      <c r="D884" s="131">
        <v>3</v>
      </c>
      <c r="E884" s="133">
        <v>27</v>
      </c>
      <c r="F884" s="134" t="s">
        <v>1437</v>
      </c>
      <c r="G884" s="141" t="s">
        <v>1209</v>
      </c>
      <c r="H884" s="237">
        <v>1</v>
      </c>
      <c r="I884" s="156" t="s">
        <v>1197</v>
      </c>
      <c r="J884" s="141">
        <v>3</v>
      </c>
      <c r="K884" s="136">
        <f t="shared" si="30"/>
        <v>3</v>
      </c>
    </row>
    <row r="885" spans="1:11" x14ac:dyDescent="0.25">
      <c r="A885" s="131">
        <v>2371</v>
      </c>
      <c r="B885" s="131">
        <v>60</v>
      </c>
      <c r="C885" s="132" t="s">
        <v>1862</v>
      </c>
      <c r="D885" s="171">
        <v>7</v>
      </c>
      <c r="E885" s="133">
        <v>28</v>
      </c>
      <c r="F885" s="139" t="s">
        <v>1977</v>
      </c>
      <c r="G885" s="163" t="s">
        <v>1976</v>
      </c>
      <c r="H885" s="232">
        <v>50</v>
      </c>
      <c r="I885" s="137" t="s">
        <v>1200</v>
      </c>
      <c r="J885" s="141">
        <v>2</v>
      </c>
      <c r="K885" s="136">
        <f t="shared" si="30"/>
        <v>100</v>
      </c>
    </row>
    <row r="886" spans="1:11" x14ac:dyDescent="0.25">
      <c r="A886" s="131">
        <v>390</v>
      </c>
      <c r="B886" s="131">
        <v>32</v>
      </c>
      <c r="C886" s="132" t="s">
        <v>1309</v>
      </c>
      <c r="D886" s="131">
        <v>11</v>
      </c>
      <c r="E886" s="133">
        <v>1</v>
      </c>
      <c r="F886" s="139" t="s">
        <v>1336</v>
      </c>
      <c r="G886" s="141" t="s">
        <v>9</v>
      </c>
      <c r="H886" s="232">
        <v>300</v>
      </c>
      <c r="I886" s="156" t="s">
        <v>1178</v>
      </c>
      <c r="J886" s="141">
        <v>1</v>
      </c>
      <c r="K886" s="136">
        <f t="shared" si="30"/>
        <v>300</v>
      </c>
    </row>
    <row r="887" spans="1:11" x14ac:dyDescent="0.25">
      <c r="A887" s="131">
        <v>1283</v>
      </c>
      <c r="B887" s="131">
        <v>47</v>
      </c>
      <c r="C887" s="132" t="s">
        <v>1624</v>
      </c>
      <c r="D887" s="131">
        <v>9</v>
      </c>
      <c r="E887" s="133">
        <v>2</v>
      </c>
      <c r="F887" s="139" t="s">
        <v>1652</v>
      </c>
      <c r="G887" s="141" t="s">
        <v>1653</v>
      </c>
      <c r="H887" s="232">
        <v>100</v>
      </c>
      <c r="I887" s="137" t="s">
        <v>1200</v>
      </c>
      <c r="J887" s="141">
        <v>2</v>
      </c>
      <c r="K887" s="136">
        <f t="shared" si="30"/>
        <v>200</v>
      </c>
    </row>
    <row r="888" spans="1:11" x14ac:dyDescent="0.25">
      <c r="A888" s="131">
        <v>348</v>
      </c>
      <c r="B888" s="131">
        <v>32</v>
      </c>
      <c r="C888" s="132" t="s">
        <v>1309</v>
      </c>
      <c r="D888" s="138">
        <v>1</v>
      </c>
      <c r="E888" s="133">
        <v>1</v>
      </c>
      <c r="F888" s="139" t="s">
        <v>1310</v>
      </c>
      <c r="G888" s="141" t="s">
        <v>1269</v>
      </c>
      <c r="H888" s="237">
        <v>2000</v>
      </c>
      <c r="I888" s="137" t="s">
        <v>1178</v>
      </c>
      <c r="J888" s="141">
        <v>33</v>
      </c>
      <c r="K888" s="136">
        <f t="shared" ref="K888:K905" si="31">J888*H888</f>
        <v>66000</v>
      </c>
    </row>
    <row r="889" spans="1:11" x14ac:dyDescent="0.25">
      <c r="A889" s="131">
        <v>3998</v>
      </c>
      <c r="B889" s="131">
        <v>49</v>
      </c>
      <c r="C889" s="132" t="s">
        <v>2579</v>
      </c>
      <c r="D889" s="131">
        <v>2</v>
      </c>
      <c r="E889" s="133">
        <v>5</v>
      </c>
      <c r="F889" s="139" t="s">
        <v>2583</v>
      </c>
      <c r="G889" s="141" t="s">
        <v>8</v>
      </c>
      <c r="H889" s="232">
        <v>20</v>
      </c>
      <c r="I889" s="137" t="s">
        <v>1200</v>
      </c>
      <c r="J889" s="141">
        <v>20</v>
      </c>
      <c r="K889" s="136">
        <f t="shared" si="31"/>
        <v>400</v>
      </c>
    </row>
    <row r="890" spans="1:11" x14ac:dyDescent="0.25">
      <c r="A890" s="131">
        <v>3156</v>
      </c>
      <c r="B890" s="131">
        <v>51</v>
      </c>
      <c r="C890" s="132" t="s">
        <v>2298</v>
      </c>
      <c r="D890" s="131">
        <v>5</v>
      </c>
      <c r="E890" s="184">
        <v>1</v>
      </c>
      <c r="F890" s="157" t="s">
        <v>2344</v>
      </c>
      <c r="G890" s="141" t="s">
        <v>8</v>
      </c>
      <c r="H890" s="232">
        <v>2900</v>
      </c>
      <c r="I890" s="137" t="s">
        <v>1200</v>
      </c>
      <c r="J890" s="141">
        <v>4</v>
      </c>
      <c r="K890" s="136">
        <f t="shared" si="31"/>
        <v>11600</v>
      </c>
    </row>
    <row r="891" spans="1:11" x14ac:dyDescent="0.25">
      <c r="A891" s="131">
        <v>1282</v>
      </c>
      <c r="B891" s="131">
        <v>47</v>
      </c>
      <c r="C891" s="132" t="s">
        <v>1624</v>
      </c>
      <c r="D891" s="131">
        <v>9</v>
      </c>
      <c r="E891" s="133">
        <v>1</v>
      </c>
      <c r="F891" s="139" t="s">
        <v>1651</v>
      </c>
      <c r="G891" s="141" t="s">
        <v>8</v>
      </c>
      <c r="H891" s="232">
        <v>200</v>
      </c>
      <c r="I891" s="137" t="s">
        <v>1178</v>
      </c>
      <c r="J891" s="141">
        <v>2</v>
      </c>
      <c r="K891" s="136">
        <f t="shared" si="31"/>
        <v>400</v>
      </c>
    </row>
    <row r="892" spans="1:11" x14ac:dyDescent="0.25">
      <c r="A892" s="131">
        <v>2370</v>
      </c>
      <c r="B892" s="131">
        <v>60</v>
      </c>
      <c r="C892" s="132" t="s">
        <v>1862</v>
      </c>
      <c r="D892" s="171">
        <v>7</v>
      </c>
      <c r="E892" s="133">
        <v>27</v>
      </c>
      <c r="F892" s="139" t="s">
        <v>1975</v>
      </c>
      <c r="G892" s="163" t="s">
        <v>1976</v>
      </c>
      <c r="H892" s="232">
        <v>70</v>
      </c>
      <c r="I892" s="137" t="s">
        <v>1200</v>
      </c>
      <c r="J892" s="141">
        <v>1</v>
      </c>
      <c r="K892" s="136">
        <f t="shared" si="31"/>
        <v>70</v>
      </c>
    </row>
    <row r="893" spans="1:11" x14ac:dyDescent="0.25">
      <c r="A893" s="131">
        <v>2377</v>
      </c>
      <c r="B893" s="131">
        <v>60</v>
      </c>
      <c r="C893" s="132" t="s">
        <v>1862</v>
      </c>
      <c r="D893" s="171">
        <v>7</v>
      </c>
      <c r="E893" s="133">
        <v>34</v>
      </c>
      <c r="F893" s="139" t="s">
        <v>1982</v>
      </c>
      <c r="G893" s="163" t="s">
        <v>1976</v>
      </c>
      <c r="H893" s="232">
        <v>70</v>
      </c>
      <c r="I893" s="137" t="s">
        <v>1200</v>
      </c>
      <c r="J893" s="195">
        <v>1</v>
      </c>
      <c r="K893" s="136">
        <f t="shared" si="31"/>
        <v>70</v>
      </c>
    </row>
    <row r="894" spans="1:11" x14ac:dyDescent="0.25">
      <c r="A894" s="131">
        <v>702</v>
      </c>
      <c r="B894" s="131">
        <v>33</v>
      </c>
      <c r="C894" s="132" t="s">
        <v>1440</v>
      </c>
      <c r="D894" s="131">
        <v>7</v>
      </c>
      <c r="E894" s="133">
        <v>2</v>
      </c>
      <c r="F894" s="139" t="s">
        <v>1516</v>
      </c>
      <c r="G894" s="141" t="s">
        <v>22</v>
      </c>
      <c r="H894" s="232">
        <v>500</v>
      </c>
      <c r="I894" s="156" t="s">
        <v>1186</v>
      </c>
      <c r="J894" s="141">
        <v>0</v>
      </c>
      <c r="K894" s="136">
        <f t="shared" si="31"/>
        <v>0</v>
      </c>
    </row>
    <row r="895" spans="1:11" x14ac:dyDescent="0.25">
      <c r="A895" s="131">
        <v>704</v>
      </c>
      <c r="B895" s="131">
        <v>33</v>
      </c>
      <c r="C895" s="132" t="s">
        <v>1440</v>
      </c>
      <c r="D895" s="131">
        <v>7</v>
      </c>
      <c r="E895" s="133">
        <v>4</v>
      </c>
      <c r="F895" s="139" t="s">
        <v>1518</v>
      </c>
      <c r="G895" s="141" t="s">
        <v>22</v>
      </c>
      <c r="H895" s="232">
        <v>999</v>
      </c>
      <c r="I895" s="156" t="s">
        <v>1186</v>
      </c>
      <c r="J895" s="141">
        <v>2</v>
      </c>
      <c r="K895" s="136">
        <f t="shared" si="31"/>
        <v>1998</v>
      </c>
    </row>
    <row r="896" spans="1:11" x14ac:dyDescent="0.25">
      <c r="A896" s="131">
        <v>3473</v>
      </c>
      <c r="B896" s="131">
        <v>48</v>
      </c>
      <c r="C896" s="132" t="s">
        <v>2417</v>
      </c>
      <c r="D896" s="131">
        <v>2</v>
      </c>
      <c r="E896" s="135">
        <v>14</v>
      </c>
      <c r="F896" s="139" t="s">
        <v>2440</v>
      </c>
      <c r="G896" s="141" t="s">
        <v>2441</v>
      </c>
      <c r="H896" s="232">
        <v>20</v>
      </c>
      <c r="I896" s="137" t="s">
        <v>1200</v>
      </c>
      <c r="J896" s="141">
        <v>50</v>
      </c>
      <c r="K896" s="136">
        <f t="shared" si="31"/>
        <v>1000</v>
      </c>
    </row>
    <row r="897" spans="1:11" x14ac:dyDescent="0.25">
      <c r="A897" s="131">
        <v>2773</v>
      </c>
      <c r="B897" s="131">
        <v>68</v>
      </c>
      <c r="C897" s="132" t="s">
        <v>2163</v>
      </c>
      <c r="D897" s="171">
        <v>13</v>
      </c>
      <c r="E897" s="133">
        <v>4</v>
      </c>
      <c r="F897" s="139" t="s">
        <v>2183</v>
      </c>
      <c r="G897" s="141" t="s">
        <v>8</v>
      </c>
      <c r="H897" s="232">
        <v>2</v>
      </c>
      <c r="I897" s="137" t="s">
        <v>1197</v>
      </c>
      <c r="J897" s="141">
        <v>5</v>
      </c>
      <c r="K897" s="136">
        <f t="shared" si="31"/>
        <v>10</v>
      </c>
    </row>
    <row r="898" spans="1:11" x14ac:dyDescent="0.25">
      <c r="A898" s="131">
        <v>2967</v>
      </c>
      <c r="B898" s="131">
        <v>1</v>
      </c>
      <c r="C898" s="132" t="s">
        <v>2242</v>
      </c>
      <c r="D898" s="171">
        <v>8</v>
      </c>
      <c r="E898" s="133">
        <v>3</v>
      </c>
      <c r="F898" s="139" t="s">
        <v>2270</v>
      </c>
      <c r="G898" s="141" t="s">
        <v>22</v>
      </c>
      <c r="H898" s="232">
        <v>390</v>
      </c>
      <c r="I898" s="137" t="s">
        <v>2268</v>
      </c>
      <c r="J898" s="141">
        <v>6</v>
      </c>
      <c r="K898" s="172">
        <f t="shared" si="31"/>
        <v>2340</v>
      </c>
    </row>
    <row r="899" spans="1:11" x14ac:dyDescent="0.25">
      <c r="A899" s="131">
        <v>2273</v>
      </c>
      <c r="B899" s="131">
        <v>60</v>
      </c>
      <c r="C899" s="132" t="s">
        <v>1862</v>
      </c>
      <c r="D899" s="171">
        <v>6</v>
      </c>
      <c r="E899" s="133">
        <v>16</v>
      </c>
      <c r="F899" s="139" t="s">
        <v>1887</v>
      </c>
      <c r="G899" s="163" t="s">
        <v>1778</v>
      </c>
      <c r="H899" s="232">
        <v>3500</v>
      </c>
      <c r="I899" s="137" t="s">
        <v>1200</v>
      </c>
      <c r="J899" s="141">
        <v>3</v>
      </c>
      <c r="K899" s="172">
        <f t="shared" si="31"/>
        <v>10500</v>
      </c>
    </row>
    <row r="900" spans="1:11" x14ac:dyDescent="0.25">
      <c r="A900" s="131">
        <v>2869</v>
      </c>
      <c r="B900" s="131">
        <v>67</v>
      </c>
      <c r="C900" s="132" t="s">
        <v>2195</v>
      </c>
      <c r="D900" s="171">
        <v>3</v>
      </c>
      <c r="E900" s="133">
        <v>39</v>
      </c>
      <c r="F900" s="139" t="s">
        <v>2215</v>
      </c>
      <c r="G900" s="141" t="s">
        <v>1223</v>
      </c>
      <c r="H900" s="232">
        <v>2</v>
      </c>
      <c r="I900" s="137" t="s">
        <v>1197</v>
      </c>
      <c r="J900" s="141">
        <v>5</v>
      </c>
      <c r="K900" s="172">
        <f t="shared" si="31"/>
        <v>10</v>
      </c>
    </row>
    <row r="901" spans="1:11" x14ac:dyDescent="0.25">
      <c r="A901" s="131">
        <v>2782</v>
      </c>
      <c r="B901" s="131">
        <v>68</v>
      </c>
      <c r="C901" s="132" t="s">
        <v>2163</v>
      </c>
      <c r="D901" s="171">
        <v>13</v>
      </c>
      <c r="E901" s="133">
        <v>13</v>
      </c>
      <c r="F901" s="139" t="s">
        <v>2184</v>
      </c>
      <c r="G901" s="141" t="s">
        <v>8</v>
      </c>
      <c r="H901" s="232">
        <v>18</v>
      </c>
      <c r="I901" s="137" t="s">
        <v>1200</v>
      </c>
      <c r="J901" s="141">
        <v>2</v>
      </c>
      <c r="K901" s="136">
        <f t="shared" si="31"/>
        <v>36</v>
      </c>
    </row>
    <row r="902" spans="1:11" x14ac:dyDescent="0.25">
      <c r="A902" s="131">
        <v>1501</v>
      </c>
      <c r="B902" s="131">
        <v>57</v>
      </c>
      <c r="C902" s="132" t="s">
        <v>1722</v>
      </c>
      <c r="D902" s="171">
        <v>4</v>
      </c>
      <c r="E902" s="135">
        <v>60</v>
      </c>
      <c r="F902" s="157" t="s">
        <v>1737</v>
      </c>
      <c r="G902" s="170" t="s">
        <v>13</v>
      </c>
      <c r="H902" s="251">
        <v>1000</v>
      </c>
      <c r="I902" s="137" t="s">
        <v>1178</v>
      </c>
      <c r="J902" s="170">
        <v>4</v>
      </c>
      <c r="K902" s="172">
        <f t="shared" si="31"/>
        <v>4000</v>
      </c>
    </row>
    <row r="903" spans="1:11" x14ac:dyDescent="0.25">
      <c r="A903" s="131">
        <v>2183</v>
      </c>
      <c r="B903" s="131">
        <v>3</v>
      </c>
      <c r="C903" s="132" t="s">
        <v>1829</v>
      </c>
      <c r="D903" s="171">
        <v>2</v>
      </c>
      <c r="E903" s="133">
        <v>2</v>
      </c>
      <c r="F903" s="139" t="s">
        <v>1737</v>
      </c>
      <c r="G903" s="163" t="s">
        <v>13</v>
      </c>
      <c r="H903" s="232">
        <v>200</v>
      </c>
      <c r="I903" s="137" t="s">
        <v>1178</v>
      </c>
      <c r="J903" s="141">
        <v>1</v>
      </c>
      <c r="K903" s="172">
        <f t="shared" si="31"/>
        <v>200</v>
      </c>
    </row>
    <row r="904" spans="1:11" x14ac:dyDescent="0.25">
      <c r="A904" s="131">
        <v>2203</v>
      </c>
      <c r="B904" s="131">
        <v>3</v>
      </c>
      <c r="C904" s="132" t="s">
        <v>1829</v>
      </c>
      <c r="D904" s="171">
        <v>9</v>
      </c>
      <c r="E904" s="133">
        <v>3</v>
      </c>
      <c r="F904" s="139" t="s">
        <v>1737</v>
      </c>
      <c r="G904" s="163" t="s">
        <v>13</v>
      </c>
      <c r="H904" s="232">
        <v>300</v>
      </c>
      <c r="I904" s="137" t="s">
        <v>1178</v>
      </c>
      <c r="J904" s="141">
        <v>4</v>
      </c>
      <c r="K904" s="172">
        <f t="shared" si="31"/>
        <v>1200</v>
      </c>
    </row>
    <row r="905" spans="1:11" x14ac:dyDescent="0.25">
      <c r="A905" s="131">
        <v>2218</v>
      </c>
      <c r="B905" s="131">
        <v>3</v>
      </c>
      <c r="C905" s="132" t="s">
        <v>1829</v>
      </c>
      <c r="D905" s="171">
        <v>11</v>
      </c>
      <c r="E905" s="133">
        <v>8</v>
      </c>
      <c r="F905" s="139" t="s">
        <v>1737</v>
      </c>
      <c r="G905" s="163" t="s">
        <v>9</v>
      </c>
      <c r="H905" s="232">
        <v>400</v>
      </c>
      <c r="I905" s="137" t="s">
        <v>1178</v>
      </c>
      <c r="J905" s="141">
        <v>1</v>
      </c>
      <c r="K905" s="172">
        <f t="shared" si="31"/>
        <v>400</v>
      </c>
    </row>
    <row r="906" spans="1:11" x14ac:dyDescent="0.25">
      <c r="A906" s="131">
        <v>570</v>
      </c>
      <c r="B906" s="131">
        <v>32</v>
      </c>
      <c r="C906" s="132" t="s">
        <v>1419</v>
      </c>
      <c r="D906" s="131">
        <v>1</v>
      </c>
      <c r="E906" s="133">
        <v>2</v>
      </c>
      <c r="F906" s="139" t="s">
        <v>1421</v>
      </c>
      <c r="G906" s="141" t="s">
        <v>13</v>
      </c>
      <c r="H906" s="232">
        <v>100</v>
      </c>
      <c r="I906" s="137" t="s">
        <v>1178</v>
      </c>
      <c r="J906" s="141">
        <v>1</v>
      </c>
      <c r="K906" s="136">
        <f t="shared" ref="K906:K915" si="32">J906*H906</f>
        <v>100</v>
      </c>
    </row>
    <row r="907" spans="1:11" x14ac:dyDescent="0.25">
      <c r="A907" s="131">
        <v>754</v>
      </c>
      <c r="B907" s="131">
        <v>34</v>
      </c>
      <c r="C907" s="132" t="s">
        <v>1531</v>
      </c>
      <c r="D907" s="171">
        <v>3</v>
      </c>
      <c r="E907" s="133">
        <v>6</v>
      </c>
      <c r="F907" s="173" t="s">
        <v>1534</v>
      </c>
      <c r="G907" s="163" t="s">
        <v>9</v>
      </c>
      <c r="H907" s="239">
        <v>5</v>
      </c>
      <c r="I907" s="137" t="s">
        <v>1178</v>
      </c>
      <c r="J907" s="163">
        <v>100</v>
      </c>
      <c r="K907" s="136">
        <f t="shared" si="32"/>
        <v>500</v>
      </c>
    </row>
    <row r="908" spans="1:11" x14ac:dyDescent="0.25">
      <c r="A908" s="131">
        <v>848</v>
      </c>
      <c r="B908" s="131">
        <v>34</v>
      </c>
      <c r="C908" s="132" t="s">
        <v>1559</v>
      </c>
      <c r="D908" s="171">
        <v>3</v>
      </c>
      <c r="E908" s="133">
        <v>6</v>
      </c>
      <c r="F908" s="174" t="s">
        <v>1534</v>
      </c>
      <c r="G908" s="163" t="s">
        <v>9</v>
      </c>
      <c r="H908" s="248">
        <v>10</v>
      </c>
      <c r="I908" s="137" t="s">
        <v>1178</v>
      </c>
      <c r="J908" s="163">
        <v>50</v>
      </c>
      <c r="K908" s="136">
        <f t="shared" si="32"/>
        <v>500</v>
      </c>
    </row>
    <row r="909" spans="1:11" x14ac:dyDescent="0.25">
      <c r="A909" s="131">
        <v>3777</v>
      </c>
      <c r="B909" s="131">
        <v>53</v>
      </c>
      <c r="C909" s="132" t="s">
        <v>2500</v>
      </c>
      <c r="D909" s="131">
        <v>3</v>
      </c>
      <c r="E909" s="133">
        <v>6</v>
      </c>
      <c r="F909" s="139" t="s">
        <v>2508</v>
      </c>
      <c r="G909" s="141" t="s">
        <v>9</v>
      </c>
      <c r="H909" s="232">
        <v>350</v>
      </c>
      <c r="I909" s="137" t="s">
        <v>1178</v>
      </c>
      <c r="J909" s="141">
        <v>3</v>
      </c>
      <c r="K909" s="136">
        <f t="shared" si="32"/>
        <v>1050</v>
      </c>
    </row>
    <row r="910" spans="1:11" x14ac:dyDescent="0.25">
      <c r="A910" s="131">
        <v>3838</v>
      </c>
      <c r="B910" s="131">
        <v>53</v>
      </c>
      <c r="C910" s="132" t="s">
        <v>2500</v>
      </c>
      <c r="D910" s="131">
        <v>9</v>
      </c>
      <c r="E910" s="133">
        <v>18</v>
      </c>
      <c r="F910" s="154" t="s">
        <v>2524</v>
      </c>
      <c r="G910" s="141" t="s">
        <v>9</v>
      </c>
      <c r="H910" s="232">
        <v>300</v>
      </c>
      <c r="I910" s="137" t="s">
        <v>1178</v>
      </c>
      <c r="J910" s="141">
        <v>3</v>
      </c>
      <c r="K910" s="136">
        <f t="shared" si="32"/>
        <v>900</v>
      </c>
    </row>
    <row r="911" spans="1:11" x14ac:dyDescent="0.25">
      <c r="A911" s="131">
        <v>3684</v>
      </c>
      <c r="B911" s="131">
        <v>49</v>
      </c>
      <c r="C911" s="132" t="s">
        <v>2478</v>
      </c>
      <c r="D911" s="131">
        <v>3</v>
      </c>
      <c r="E911" s="133">
        <v>5</v>
      </c>
      <c r="F911" s="139" t="s">
        <v>2488</v>
      </c>
      <c r="G911" s="141" t="s">
        <v>8</v>
      </c>
      <c r="H911" s="232">
        <v>200</v>
      </c>
      <c r="I911" s="137" t="s">
        <v>1178</v>
      </c>
      <c r="J911" s="141">
        <v>3</v>
      </c>
      <c r="K911" s="136">
        <f t="shared" si="32"/>
        <v>600</v>
      </c>
    </row>
    <row r="912" spans="1:11" x14ac:dyDescent="0.25">
      <c r="A912" s="131">
        <v>204</v>
      </c>
      <c r="B912" s="131">
        <v>45</v>
      </c>
      <c r="C912" s="132" t="s">
        <v>1219</v>
      </c>
      <c r="D912" s="131">
        <v>4</v>
      </c>
      <c r="E912" s="133">
        <v>9</v>
      </c>
      <c r="F912" s="144" t="s">
        <v>1245</v>
      </c>
      <c r="G912" s="147" t="s">
        <v>9</v>
      </c>
      <c r="H912" s="241">
        <v>100</v>
      </c>
      <c r="I912" s="137" t="s">
        <v>1178</v>
      </c>
      <c r="J912" s="147">
        <v>12</v>
      </c>
      <c r="K912" s="136">
        <f t="shared" si="32"/>
        <v>1200</v>
      </c>
    </row>
    <row r="913" spans="1:11" x14ac:dyDescent="0.25">
      <c r="A913" s="131">
        <v>2461</v>
      </c>
      <c r="B913" s="131">
        <v>5</v>
      </c>
      <c r="C913" s="132" t="s">
        <v>1997</v>
      </c>
      <c r="D913" s="171">
        <v>5</v>
      </c>
      <c r="E913" s="196">
        <v>1</v>
      </c>
      <c r="F913" s="199" t="s">
        <v>2015</v>
      </c>
      <c r="G913" s="200" t="s">
        <v>8</v>
      </c>
      <c r="H913" s="243">
        <v>3500</v>
      </c>
      <c r="I913" s="137" t="s">
        <v>1186</v>
      </c>
      <c r="J913" s="200">
        <v>1</v>
      </c>
      <c r="K913" s="172">
        <f t="shared" si="32"/>
        <v>3500</v>
      </c>
    </row>
    <row r="914" spans="1:11" x14ac:dyDescent="0.25">
      <c r="A914" s="131">
        <v>1260</v>
      </c>
      <c r="B914" s="131">
        <v>47</v>
      </c>
      <c r="C914" s="132" t="s">
        <v>1624</v>
      </c>
      <c r="D914" s="131">
        <v>2</v>
      </c>
      <c r="E914" s="133">
        <v>2</v>
      </c>
      <c r="F914" s="139" t="s">
        <v>1629</v>
      </c>
      <c r="G914" s="141" t="s">
        <v>1185</v>
      </c>
      <c r="H914" s="232">
        <v>1400</v>
      </c>
      <c r="I914" s="137" t="s">
        <v>1186</v>
      </c>
      <c r="J914" s="141">
        <v>1</v>
      </c>
      <c r="K914" s="136">
        <f t="shared" si="32"/>
        <v>1400</v>
      </c>
    </row>
    <row r="915" spans="1:11" x14ac:dyDescent="0.25">
      <c r="A915" s="131">
        <v>657</v>
      </c>
      <c r="B915" s="131">
        <v>33</v>
      </c>
      <c r="C915" s="132" t="s">
        <v>1440</v>
      </c>
      <c r="D915" s="131">
        <v>1</v>
      </c>
      <c r="E915" s="133">
        <v>37</v>
      </c>
      <c r="F915" s="157" t="s">
        <v>1473</v>
      </c>
      <c r="G915" s="166" t="s">
        <v>8</v>
      </c>
      <c r="H915" s="238">
        <v>120</v>
      </c>
      <c r="I915" s="137" t="s">
        <v>1200</v>
      </c>
      <c r="J915" s="166">
        <v>2</v>
      </c>
      <c r="K915" s="136">
        <f t="shared" si="32"/>
        <v>240</v>
      </c>
    </row>
    <row r="916" spans="1:11" x14ac:dyDescent="0.25">
      <c r="A916" s="131">
        <v>3268</v>
      </c>
      <c r="B916" s="131">
        <v>49</v>
      </c>
      <c r="C916" s="132" t="s">
        <v>2350</v>
      </c>
      <c r="D916" s="171">
        <v>3</v>
      </c>
      <c r="E916" s="133">
        <v>2</v>
      </c>
      <c r="F916" s="139" t="s">
        <v>2369</v>
      </c>
      <c r="G916" s="141" t="s">
        <v>22</v>
      </c>
      <c r="H916" s="232">
        <v>78</v>
      </c>
      <c r="I916" s="137" t="s">
        <v>1200</v>
      </c>
      <c r="J916" s="141">
        <v>2</v>
      </c>
      <c r="K916" s="136">
        <f t="shared" ref="K916:K921" si="33">J916*H916</f>
        <v>156</v>
      </c>
    </row>
    <row r="917" spans="1:11" x14ac:dyDescent="0.25">
      <c r="A917" s="131">
        <v>3566</v>
      </c>
      <c r="B917" s="131">
        <v>23</v>
      </c>
      <c r="C917" s="132" t="s">
        <v>2451</v>
      </c>
      <c r="D917" s="131">
        <v>7</v>
      </c>
      <c r="E917" s="133">
        <v>5</v>
      </c>
      <c r="F917" s="154" t="s">
        <v>2466</v>
      </c>
      <c r="G917" s="141" t="s">
        <v>9</v>
      </c>
      <c r="H917" s="232">
        <v>400</v>
      </c>
      <c r="I917" s="137" t="s">
        <v>1178</v>
      </c>
      <c r="J917" s="141">
        <v>8</v>
      </c>
      <c r="K917" s="172">
        <f t="shared" si="33"/>
        <v>3200</v>
      </c>
    </row>
    <row r="918" spans="1:11" x14ac:dyDescent="0.25">
      <c r="A918" s="131">
        <v>659</v>
      </c>
      <c r="B918" s="131">
        <v>33</v>
      </c>
      <c r="C918" s="132" t="s">
        <v>1440</v>
      </c>
      <c r="D918" s="131">
        <v>1</v>
      </c>
      <c r="E918" s="133">
        <v>39</v>
      </c>
      <c r="F918" s="157" t="s">
        <v>1475</v>
      </c>
      <c r="G918" s="166" t="s">
        <v>8</v>
      </c>
      <c r="H918" s="238">
        <v>100</v>
      </c>
      <c r="I918" s="137" t="s">
        <v>1200</v>
      </c>
      <c r="J918" s="166">
        <v>2</v>
      </c>
      <c r="K918" s="136">
        <f t="shared" si="33"/>
        <v>200</v>
      </c>
    </row>
    <row r="919" spans="1:11" x14ac:dyDescent="0.25">
      <c r="A919" s="131">
        <v>634</v>
      </c>
      <c r="B919" s="131">
        <v>33</v>
      </c>
      <c r="C919" s="132" t="s">
        <v>1440</v>
      </c>
      <c r="D919" s="131">
        <v>1</v>
      </c>
      <c r="E919" s="133">
        <v>14</v>
      </c>
      <c r="F919" s="157" t="s">
        <v>1452</v>
      </c>
      <c r="G919" s="166" t="s">
        <v>8</v>
      </c>
      <c r="H919" s="238">
        <v>20</v>
      </c>
      <c r="I919" s="137" t="s">
        <v>1200</v>
      </c>
      <c r="J919" s="166">
        <v>2</v>
      </c>
      <c r="K919" s="136">
        <f t="shared" si="33"/>
        <v>40</v>
      </c>
    </row>
    <row r="920" spans="1:11" x14ac:dyDescent="0.25">
      <c r="A920" s="131">
        <v>62</v>
      </c>
      <c r="B920" s="131">
        <v>32</v>
      </c>
      <c r="C920" s="132" t="s">
        <v>1211</v>
      </c>
      <c r="D920" s="131">
        <v>2</v>
      </c>
      <c r="E920" s="133">
        <v>14</v>
      </c>
      <c r="F920" s="139" t="s">
        <v>1217</v>
      </c>
      <c r="G920" s="141" t="s">
        <v>8</v>
      </c>
      <c r="H920" s="232">
        <v>8.8000000000000007</v>
      </c>
      <c r="I920" s="137" t="s">
        <v>1197</v>
      </c>
      <c r="J920" s="141">
        <v>10</v>
      </c>
      <c r="K920" s="136">
        <f t="shared" si="33"/>
        <v>88</v>
      </c>
    </row>
    <row r="921" spans="1:11" x14ac:dyDescent="0.25">
      <c r="A921" s="131">
        <v>1730</v>
      </c>
      <c r="B921" s="131">
        <v>64</v>
      </c>
      <c r="C921" s="132" t="s">
        <v>1755</v>
      </c>
      <c r="D921" s="171">
        <v>3</v>
      </c>
      <c r="E921" s="133">
        <v>1</v>
      </c>
      <c r="F921" s="144" t="s">
        <v>1230</v>
      </c>
      <c r="G921" s="147" t="s">
        <v>8</v>
      </c>
      <c r="H921" s="239">
        <v>7.38</v>
      </c>
      <c r="I921" s="137" t="s">
        <v>1197</v>
      </c>
      <c r="J921" s="147">
        <v>4</v>
      </c>
      <c r="K921" s="172">
        <f t="shared" si="33"/>
        <v>29.52</v>
      </c>
    </row>
    <row r="922" spans="1:11" x14ac:dyDescent="0.25">
      <c r="A922" s="131">
        <v>1540</v>
      </c>
      <c r="B922" s="131">
        <v>57</v>
      </c>
      <c r="C922" s="132" t="s">
        <v>20</v>
      </c>
      <c r="D922" s="171">
        <v>3</v>
      </c>
      <c r="E922" s="135" t="e">
        <f>#REF!+1</f>
        <v>#REF!</v>
      </c>
      <c r="F922" s="162" t="s">
        <v>1746</v>
      </c>
      <c r="G922" s="189" t="s">
        <v>21</v>
      </c>
      <c r="H922" s="252">
        <v>7.38</v>
      </c>
      <c r="I922" s="137" t="s">
        <v>1197</v>
      </c>
      <c r="J922" s="189">
        <v>6</v>
      </c>
      <c r="K922" s="172">
        <f t="shared" ref="K922:K933" si="34">J922*H922</f>
        <v>44.28</v>
      </c>
    </row>
    <row r="923" spans="1:11" x14ac:dyDescent="0.25">
      <c r="A923" s="131">
        <v>4242</v>
      </c>
      <c r="B923" s="131">
        <v>56</v>
      </c>
      <c r="C923" s="132" t="s">
        <v>2638</v>
      </c>
      <c r="D923" s="131">
        <v>2</v>
      </c>
      <c r="E923" s="133">
        <v>26</v>
      </c>
      <c r="F923" s="134" t="s">
        <v>2645</v>
      </c>
      <c r="G923" s="141" t="s">
        <v>1209</v>
      </c>
      <c r="H923" s="232">
        <v>14</v>
      </c>
      <c r="I923" s="137" t="s">
        <v>1197</v>
      </c>
      <c r="J923" s="141">
        <v>2</v>
      </c>
      <c r="K923" s="136">
        <f t="shared" si="34"/>
        <v>28</v>
      </c>
    </row>
    <row r="924" spans="1:11" x14ac:dyDescent="0.25">
      <c r="A924" s="131">
        <v>4107</v>
      </c>
      <c r="B924" s="131">
        <v>50</v>
      </c>
      <c r="C924" s="132" t="s">
        <v>2594</v>
      </c>
      <c r="D924" s="131">
        <v>1</v>
      </c>
      <c r="E924" s="133">
        <v>2</v>
      </c>
      <c r="F924" s="139" t="s">
        <v>2596</v>
      </c>
      <c r="G924" s="141" t="s">
        <v>9</v>
      </c>
      <c r="H924" s="232">
        <v>80</v>
      </c>
      <c r="I924" s="137" t="s">
        <v>1197</v>
      </c>
      <c r="J924" s="141">
        <v>15</v>
      </c>
      <c r="K924" s="136">
        <f t="shared" si="34"/>
        <v>1200</v>
      </c>
    </row>
    <row r="925" spans="1:11" x14ac:dyDescent="0.25">
      <c r="A925" s="131">
        <v>1376</v>
      </c>
      <c r="B925" s="131">
        <v>47</v>
      </c>
      <c r="C925" s="132" t="s">
        <v>1695</v>
      </c>
      <c r="D925" s="171">
        <v>1</v>
      </c>
      <c r="E925" s="133">
        <v>3</v>
      </c>
      <c r="F925" s="139" t="s">
        <v>1699</v>
      </c>
      <c r="G925" s="186" t="s">
        <v>19</v>
      </c>
      <c r="H925" s="232">
        <v>5</v>
      </c>
      <c r="I925" s="137" t="s">
        <v>1178</v>
      </c>
      <c r="J925" s="141">
        <v>500</v>
      </c>
      <c r="K925" s="136">
        <f t="shared" si="34"/>
        <v>2500</v>
      </c>
    </row>
    <row r="926" spans="1:11" x14ac:dyDescent="0.25">
      <c r="A926" s="131">
        <v>1375</v>
      </c>
      <c r="B926" s="131">
        <v>47</v>
      </c>
      <c r="C926" s="132" t="s">
        <v>1695</v>
      </c>
      <c r="D926" s="171">
        <v>1</v>
      </c>
      <c r="E926" s="133">
        <v>2</v>
      </c>
      <c r="F926" s="139" t="s">
        <v>1698</v>
      </c>
      <c r="G926" s="186" t="s">
        <v>19</v>
      </c>
      <c r="H926" s="232">
        <v>5</v>
      </c>
      <c r="I926" s="137" t="s">
        <v>1178</v>
      </c>
      <c r="J926" s="141">
        <v>500</v>
      </c>
      <c r="K926" s="136">
        <f t="shared" si="34"/>
        <v>2500</v>
      </c>
    </row>
    <row r="927" spans="1:11" x14ac:dyDescent="0.25">
      <c r="A927" s="131">
        <v>3859</v>
      </c>
      <c r="B927" s="131">
        <v>53</v>
      </c>
      <c r="C927" s="132" t="s">
        <v>2500</v>
      </c>
      <c r="D927" s="131">
        <v>10</v>
      </c>
      <c r="E927" s="133">
        <v>20</v>
      </c>
      <c r="F927" s="154" t="s">
        <v>2543</v>
      </c>
      <c r="G927" s="141" t="s">
        <v>9</v>
      </c>
      <c r="H927" s="232">
        <v>1000</v>
      </c>
      <c r="I927" s="137" t="s">
        <v>1178</v>
      </c>
      <c r="J927" s="141">
        <v>1</v>
      </c>
      <c r="K927" s="136">
        <f t="shared" si="34"/>
        <v>1000</v>
      </c>
    </row>
    <row r="928" spans="1:11" x14ac:dyDescent="0.25">
      <c r="A928" s="131">
        <v>2277</v>
      </c>
      <c r="B928" s="131">
        <v>60</v>
      </c>
      <c r="C928" s="132" t="s">
        <v>1862</v>
      </c>
      <c r="D928" s="171">
        <v>6</v>
      </c>
      <c r="E928" s="133">
        <v>20</v>
      </c>
      <c r="F928" s="139" t="s">
        <v>1891</v>
      </c>
      <c r="G928" s="163" t="s">
        <v>1892</v>
      </c>
      <c r="H928" s="232">
        <v>35</v>
      </c>
      <c r="I928" s="137" t="s">
        <v>1200</v>
      </c>
      <c r="J928" s="141">
        <v>100</v>
      </c>
      <c r="K928" s="136">
        <f t="shared" si="34"/>
        <v>3500</v>
      </c>
    </row>
    <row r="929" spans="1:11" x14ac:dyDescent="0.25">
      <c r="A929" s="131">
        <v>304</v>
      </c>
      <c r="B929" s="131">
        <v>58</v>
      </c>
      <c r="C929" s="132" t="s">
        <v>1263</v>
      </c>
      <c r="D929" s="131">
        <v>7</v>
      </c>
      <c r="E929" s="133">
        <v>2</v>
      </c>
      <c r="F929" s="139" t="s">
        <v>1287</v>
      </c>
      <c r="G929" s="141" t="s">
        <v>8</v>
      </c>
      <c r="H929" s="232">
        <v>125</v>
      </c>
      <c r="I929" s="137" t="s">
        <v>1200</v>
      </c>
      <c r="J929" s="141">
        <v>12</v>
      </c>
      <c r="K929" s="136">
        <f t="shared" si="34"/>
        <v>1500</v>
      </c>
    </row>
    <row r="930" spans="1:11" x14ac:dyDescent="0.25">
      <c r="A930" s="131">
        <v>379</v>
      </c>
      <c r="B930" s="131">
        <v>32</v>
      </c>
      <c r="C930" s="132" t="s">
        <v>1309</v>
      </c>
      <c r="D930" s="131">
        <v>8</v>
      </c>
      <c r="E930" s="133">
        <v>3</v>
      </c>
      <c r="F930" s="139" t="s">
        <v>1328</v>
      </c>
      <c r="G930" s="141" t="s">
        <v>1326</v>
      </c>
      <c r="H930" s="237">
        <v>400</v>
      </c>
      <c r="I930" s="137" t="s">
        <v>1178</v>
      </c>
      <c r="J930" s="141">
        <v>1</v>
      </c>
      <c r="K930" s="136">
        <f t="shared" si="34"/>
        <v>400</v>
      </c>
    </row>
    <row r="931" spans="1:11" x14ac:dyDescent="0.25">
      <c r="A931" s="131">
        <v>377</v>
      </c>
      <c r="B931" s="131">
        <v>32</v>
      </c>
      <c r="C931" s="132" t="s">
        <v>1309</v>
      </c>
      <c r="D931" s="131">
        <v>8</v>
      </c>
      <c r="E931" s="133">
        <v>1</v>
      </c>
      <c r="F931" s="139" t="s">
        <v>1325</v>
      </c>
      <c r="G931" s="141" t="s">
        <v>1326</v>
      </c>
      <c r="H931" s="237">
        <v>100</v>
      </c>
      <c r="I931" s="137" t="s">
        <v>1178</v>
      </c>
      <c r="J931" s="141">
        <v>1</v>
      </c>
      <c r="K931" s="136">
        <f t="shared" si="34"/>
        <v>100</v>
      </c>
    </row>
    <row r="932" spans="1:11" x14ac:dyDescent="0.25">
      <c r="A932" s="131">
        <v>378</v>
      </c>
      <c r="B932" s="131">
        <v>32</v>
      </c>
      <c r="C932" s="132" t="s">
        <v>1309</v>
      </c>
      <c r="D932" s="131">
        <v>8</v>
      </c>
      <c r="E932" s="133">
        <v>2</v>
      </c>
      <c r="F932" s="139" t="s">
        <v>1327</v>
      </c>
      <c r="G932" s="141" t="s">
        <v>1326</v>
      </c>
      <c r="H932" s="237">
        <v>500</v>
      </c>
      <c r="I932" s="137" t="s">
        <v>1178</v>
      </c>
      <c r="J932" s="141">
        <v>1</v>
      </c>
      <c r="K932" s="136">
        <f t="shared" si="34"/>
        <v>500</v>
      </c>
    </row>
    <row r="933" spans="1:11" x14ac:dyDescent="0.25">
      <c r="A933" s="131">
        <v>2263</v>
      </c>
      <c r="B933" s="131">
        <v>60</v>
      </c>
      <c r="C933" s="132" t="s">
        <v>1862</v>
      </c>
      <c r="D933" s="171">
        <v>6</v>
      </c>
      <c r="E933" s="133">
        <v>6</v>
      </c>
      <c r="F933" s="139" t="s">
        <v>1880</v>
      </c>
      <c r="G933" s="163" t="s">
        <v>1778</v>
      </c>
      <c r="H933" s="232">
        <v>35</v>
      </c>
      <c r="I933" s="137" t="s">
        <v>1200</v>
      </c>
      <c r="J933" s="141">
        <v>15</v>
      </c>
      <c r="K933" s="172">
        <f t="shared" si="34"/>
        <v>525</v>
      </c>
    </row>
    <row r="934" spans="1:11" x14ac:dyDescent="0.25">
      <c r="A934" s="131">
        <v>696</v>
      </c>
      <c r="B934" s="131">
        <v>33</v>
      </c>
      <c r="C934" s="132" t="s">
        <v>1440</v>
      </c>
      <c r="D934" s="131">
        <v>6</v>
      </c>
      <c r="E934" s="133">
        <v>7</v>
      </c>
      <c r="F934" s="139" t="s">
        <v>1511</v>
      </c>
      <c r="G934" s="141" t="s">
        <v>22</v>
      </c>
      <c r="H934" s="232">
        <v>200</v>
      </c>
      <c r="I934" s="156" t="s">
        <v>1344</v>
      </c>
      <c r="J934" s="141">
        <v>0</v>
      </c>
      <c r="K934" s="136">
        <f t="shared" ref="K934:K945" si="35">J934*H934</f>
        <v>0</v>
      </c>
    </row>
    <row r="935" spans="1:11" x14ac:dyDescent="0.25">
      <c r="A935" s="131">
        <v>3108</v>
      </c>
      <c r="B935" s="131">
        <v>51</v>
      </c>
      <c r="C935" s="132" t="s">
        <v>2298</v>
      </c>
      <c r="D935" s="131">
        <v>1</v>
      </c>
      <c r="E935" s="133"/>
      <c r="F935" s="162" t="s">
        <v>2311</v>
      </c>
      <c r="G935" s="141" t="s">
        <v>1579</v>
      </c>
      <c r="H935" s="232">
        <v>9.5</v>
      </c>
      <c r="I935" s="137" t="s">
        <v>1200</v>
      </c>
      <c r="J935" s="141">
        <v>2</v>
      </c>
      <c r="K935" s="136">
        <f t="shared" si="35"/>
        <v>19</v>
      </c>
    </row>
    <row r="936" spans="1:11" x14ac:dyDescent="0.25">
      <c r="A936" s="131">
        <v>412</v>
      </c>
      <c r="B936" s="131">
        <v>32</v>
      </c>
      <c r="C936" s="132" t="s">
        <v>1309</v>
      </c>
      <c r="D936" s="131">
        <v>13</v>
      </c>
      <c r="E936" s="133">
        <v>14</v>
      </c>
      <c r="F936" s="139" t="s">
        <v>1350</v>
      </c>
      <c r="G936" s="141" t="s">
        <v>8</v>
      </c>
      <c r="H936" s="237">
        <v>14.5</v>
      </c>
      <c r="I936" s="137" t="s">
        <v>1200</v>
      </c>
      <c r="J936" s="141">
        <v>7</v>
      </c>
      <c r="K936" s="136">
        <f t="shared" si="35"/>
        <v>101.5</v>
      </c>
    </row>
    <row r="937" spans="1:11" x14ac:dyDescent="0.25">
      <c r="A937" s="131">
        <v>3193</v>
      </c>
      <c r="B937" s="131">
        <v>8</v>
      </c>
      <c r="C937" s="132" t="s">
        <v>2347</v>
      </c>
      <c r="D937" s="131">
        <v>12</v>
      </c>
      <c r="E937" s="135">
        <v>1</v>
      </c>
      <c r="F937" s="139" t="s">
        <v>2293</v>
      </c>
      <c r="G937" s="141" t="s">
        <v>22</v>
      </c>
      <c r="H937" s="232">
        <v>80</v>
      </c>
      <c r="I937" s="137" t="s">
        <v>1200</v>
      </c>
      <c r="J937" s="141">
        <v>10</v>
      </c>
      <c r="K937" s="136">
        <f t="shared" si="35"/>
        <v>800</v>
      </c>
    </row>
    <row r="938" spans="1:11" x14ac:dyDescent="0.25">
      <c r="A938" s="131">
        <v>3451</v>
      </c>
      <c r="B938" s="131">
        <v>48</v>
      </c>
      <c r="C938" s="132" t="s">
        <v>2417</v>
      </c>
      <c r="D938" s="131">
        <v>1</v>
      </c>
      <c r="E938" s="133">
        <v>11</v>
      </c>
      <c r="F938" s="139" t="s">
        <v>2423</v>
      </c>
      <c r="G938" s="141" t="s">
        <v>1252</v>
      </c>
      <c r="H938" s="232">
        <v>5</v>
      </c>
      <c r="I938" s="137" t="s">
        <v>1200</v>
      </c>
      <c r="J938" s="141">
        <v>10</v>
      </c>
      <c r="K938" s="136">
        <f t="shared" si="35"/>
        <v>50</v>
      </c>
    </row>
    <row r="939" spans="1:11" x14ac:dyDescent="0.25">
      <c r="A939" s="131">
        <v>2988</v>
      </c>
      <c r="B939" s="131">
        <v>2</v>
      </c>
      <c r="C939" s="132" t="s">
        <v>2271</v>
      </c>
      <c r="D939" s="171">
        <v>15</v>
      </c>
      <c r="E939" s="133">
        <v>5</v>
      </c>
      <c r="F939" s="154" t="s">
        <v>2285</v>
      </c>
      <c r="G939" s="141" t="s">
        <v>8</v>
      </c>
      <c r="H939" s="232">
        <v>20</v>
      </c>
      <c r="I939" s="137" t="s">
        <v>1200</v>
      </c>
      <c r="J939" s="141">
        <v>8</v>
      </c>
      <c r="K939" s="172">
        <f t="shared" si="35"/>
        <v>160</v>
      </c>
    </row>
    <row r="940" spans="1:11" x14ac:dyDescent="0.25">
      <c r="A940" s="131">
        <v>2234</v>
      </c>
      <c r="B940" s="131">
        <v>3</v>
      </c>
      <c r="C940" s="132" t="s">
        <v>1829</v>
      </c>
      <c r="D940" s="171">
        <v>13</v>
      </c>
      <c r="E940" s="133">
        <v>2</v>
      </c>
      <c r="F940" s="139" t="s">
        <v>1858</v>
      </c>
      <c r="G940" s="163" t="s">
        <v>8</v>
      </c>
      <c r="H940" s="232">
        <v>40</v>
      </c>
      <c r="I940" s="137" t="s">
        <v>1200</v>
      </c>
      <c r="J940" s="141">
        <v>220</v>
      </c>
      <c r="K940" s="172">
        <f t="shared" si="35"/>
        <v>8800</v>
      </c>
    </row>
    <row r="941" spans="1:11" x14ac:dyDescent="0.25">
      <c r="A941" s="131">
        <v>671</v>
      </c>
      <c r="B941" s="131">
        <v>33</v>
      </c>
      <c r="C941" s="132" t="s">
        <v>1440</v>
      </c>
      <c r="D941" s="131">
        <v>3</v>
      </c>
      <c r="E941" s="133">
        <v>5</v>
      </c>
      <c r="F941" s="139" t="s">
        <v>1486</v>
      </c>
      <c r="G941" s="141" t="s">
        <v>8</v>
      </c>
      <c r="H941" s="232">
        <v>9.6</v>
      </c>
      <c r="I941" s="137" t="s">
        <v>1200</v>
      </c>
      <c r="J941" s="141">
        <v>100</v>
      </c>
      <c r="K941" s="136">
        <f t="shared" si="35"/>
        <v>960</v>
      </c>
    </row>
    <row r="942" spans="1:11" x14ac:dyDescent="0.25">
      <c r="A942" s="131">
        <v>3026</v>
      </c>
      <c r="B942" s="131">
        <v>9</v>
      </c>
      <c r="C942" s="132" t="s">
        <v>2286</v>
      </c>
      <c r="D942" s="171">
        <v>13</v>
      </c>
      <c r="E942" s="135">
        <v>2</v>
      </c>
      <c r="F942" s="139" t="s">
        <v>2294</v>
      </c>
      <c r="G942" s="141" t="s">
        <v>22</v>
      </c>
      <c r="H942" s="232">
        <v>100</v>
      </c>
      <c r="I942" s="137" t="s">
        <v>1200</v>
      </c>
      <c r="J942" s="141">
        <v>20</v>
      </c>
      <c r="K942" s="136">
        <f t="shared" si="35"/>
        <v>2000</v>
      </c>
    </row>
    <row r="943" spans="1:11" x14ac:dyDescent="0.25">
      <c r="A943" s="131">
        <v>2237</v>
      </c>
      <c r="B943" s="131">
        <v>3</v>
      </c>
      <c r="C943" s="132" t="s">
        <v>1829</v>
      </c>
      <c r="D943" s="171">
        <v>13</v>
      </c>
      <c r="E943" s="133">
        <v>5</v>
      </c>
      <c r="F943" s="139" t="s">
        <v>1860</v>
      </c>
      <c r="G943" s="163" t="s">
        <v>8</v>
      </c>
      <c r="H943" s="232">
        <v>280</v>
      </c>
      <c r="I943" s="137" t="s">
        <v>1200</v>
      </c>
      <c r="J943" s="141">
        <v>120</v>
      </c>
      <c r="K943" s="172">
        <f t="shared" si="35"/>
        <v>33600</v>
      </c>
    </row>
    <row r="944" spans="1:11" x14ac:dyDescent="0.25">
      <c r="A944" s="131">
        <v>1054</v>
      </c>
      <c r="B944" s="131">
        <v>30</v>
      </c>
      <c r="C944" s="132" t="s">
        <v>1575</v>
      </c>
      <c r="D944" s="171">
        <v>1</v>
      </c>
      <c r="E944" s="133">
        <v>4</v>
      </c>
      <c r="F944" s="139" t="s">
        <v>1578</v>
      </c>
      <c r="G944" s="163" t="s">
        <v>9</v>
      </c>
      <c r="H944" s="232">
        <v>3000</v>
      </c>
      <c r="I944" s="137" t="s">
        <v>1178</v>
      </c>
      <c r="J944" s="163">
        <v>3</v>
      </c>
      <c r="K944" s="172">
        <f t="shared" si="35"/>
        <v>9000</v>
      </c>
    </row>
    <row r="945" spans="1:11" x14ac:dyDescent="0.25">
      <c r="A945" s="131">
        <v>3288</v>
      </c>
      <c r="B945" s="131">
        <v>49</v>
      </c>
      <c r="C945" s="132" t="s">
        <v>2350</v>
      </c>
      <c r="D945" s="171">
        <v>4</v>
      </c>
      <c r="E945" s="133">
        <v>2</v>
      </c>
      <c r="F945" s="154" t="s">
        <v>2386</v>
      </c>
      <c r="G945" s="141" t="s">
        <v>8</v>
      </c>
      <c r="H945" s="232">
        <v>1</v>
      </c>
      <c r="I945" s="137" t="s">
        <v>1212</v>
      </c>
      <c r="J945" s="141">
        <v>14000</v>
      </c>
      <c r="K945" s="136">
        <f t="shared" si="35"/>
        <v>14000</v>
      </c>
    </row>
    <row r="946" spans="1:11" x14ac:dyDescent="0.25">
      <c r="A946" s="131">
        <v>3290</v>
      </c>
      <c r="B946" s="131">
        <v>49</v>
      </c>
      <c r="C946" s="132" t="s">
        <v>2350</v>
      </c>
      <c r="D946" s="171">
        <v>4</v>
      </c>
      <c r="E946" s="133">
        <v>3</v>
      </c>
      <c r="F946" s="154" t="s">
        <v>2388</v>
      </c>
      <c r="G946" s="141" t="s">
        <v>8</v>
      </c>
      <c r="H946" s="232">
        <v>10</v>
      </c>
      <c r="I946" s="137" t="s">
        <v>1212</v>
      </c>
      <c r="J946" s="141">
        <v>3100</v>
      </c>
      <c r="K946" s="136">
        <f t="shared" ref="K946:K954" si="36">J946*H946</f>
        <v>31000</v>
      </c>
    </row>
    <row r="947" spans="1:11" x14ac:dyDescent="0.25">
      <c r="A947" s="131">
        <v>2353</v>
      </c>
      <c r="B947" s="131">
        <v>60</v>
      </c>
      <c r="C947" s="132" t="s">
        <v>1862</v>
      </c>
      <c r="D947" s="171">
        <v>7</v>
      </c>
      <c r="E947" s="133">
        <v>10</v>
      </c>
      <c r="F947" s="139" t="s">
        <v>2758</v>
      </c>
      <c r="G947" s="163" t="s">
        <v>1718</v>
      </c>
      <c r="H947" s="232">
        <v>135</v>
      </c>
      <c r="I947" s="137" t="s">
        <v>1200</v>
      </c>
      <c r="J947" s="141">
        <v>5</v>
      </c>
      <c r="K947" s="136">
        <f t="shared" si="36"/>
        <v>675</v>
      </c>
    </row>
    <row r="948" spans="1:11" x14ac:dyDescent="0.25">
      <c r="A948" s="131">
        <v>200</v>
      </c>
      <c r="B948" s="131">
        <v>45</v>
      </c>
      <c r="C948" s="132" t="s">
        <v>1219</v>
      </c>
      <c r="D948" s="131">
        <v>4</v>
      </c>
      <c r="E948" s="133">
        <v>5</v>
      </c>
      <c r="F948" s="144" t="s">
        <v>1240</v>
      </c>
      <c r="G948" s="147" t="s">
        <v>1241</v>
      </c>
      <c r="H948" s="241">
        <v>2000</v>
      </c>
      <c r="I948" s="137" t="s">
        <v>1178</v>
      </c>
      <c r="J948" s="147">
        <v>2</v>
      </c>
      <c r="K948" s="136">
        <f t="shared" si="36"/>
        <v>4000</v>
      </c>
    </row>
    <row r="949" spans="1:11" x14ac:dyDescent="0.25">
      <c r="A949" s="131">
        <v>2959</v>
      </c>
      <c r="B949" s="131">
        <v>1</v>
      </c>
      <c r="C949" s="132" t="s">
        <v>2242</v>
      </c>
      <c r="D949" s="171">
        <v>5</v>
      </c>
      <c r="E949" s="133">
        <v>21</v>
      </c>
      <c r="F949" s="154" t="s">
        <v>2262</v>
      </c>
      <c r="G949" s="141" t="s">
        <v>22</v>
      </c>
      <c r="H949" s="232">
        <v>55</v>
      </c>
      <c r="I949" s="137" t="s">
        <v>1344</v>
      </c>
      <c r="J949" s="141">
        <v>3</v>
      </c>
      <c r="K949" s="172">
        <f t="shared" si="36"/>
        <v>165</v>
      </c>
    </row>
    <row r="950" spans="1:11" x14ac:dyDescent="0.25">
      <c r="A950" s="131">
        <v>2951</v>
      </c>
      <c r="B950" s="131">
        <v>1</v>
      </c>
      <c r="C950" s="132" t="s">
        <v>2242</v>
      </c>
      <c r="D950" s="171">
        <v>5</v>
      </c>
      <c r="E950" s="133">
        <v>13</v>
      </c>
      <c r="F950" s="154" t="s">
        <v>2256</v>
      </c>
      <c r="G950" s="141" t="s">
        <v>22</v>
      </c>
      <c r="H950" s="232">
        <v>55</v>
      </c>
      <c r="I950" s="137" t="s">
        <v>1344</v>
      </c>
      <c r="J950" s="141">
        <v>5</v>
      </c>
      <c r="K950" s="172">
        <f t="shared" si="36"/>
        <v>275</v>
      </c>
    </row>
    <row r="951" spans="1:11" x14ac:dyDescent="0.25">
      <c r="A951" s="131">
        <v>2956</v>
      </c>
      <c r="B951" s="131">
        <v>1</v>
      </c>
      <c r="C951" s="132" t="s">
        <v>2242</v>
      </c>
      <c r="D951" s="171">
        <v>5</v>
      </c>
      <c r="E951" s="133">
        <v>18</v>
      </c>
      <c r="F951" s="154" t="s">
        <v>2260</v>
      </c>
      <c r="G951" s="141" t="s">
        <v>22</v>
      </c>
      <c r="H951" s="232">
        <v>55</v>
      </c>
      <c r="I951" s="137" t="s">
        <v>1344</v>
      </c>
      <c r="J951" s="141">
        <v>3</v>
      </c>
      <c r="K951" s="172">
        <f t="shared" si="36"/>
        <v>165</v>
      </c>
    </row>
    <row r="952" spans="1:11" x14ac:dyDescent="0.25">
      <c r="A952" s="131">
        <v>3147</v>
      </c>
      <c r="B952" s="131">
        <v>51</v>
      </c>
      <c r="C952" s="132" t="s">
        <v>2298</v>
      </c>
      <c r="D952" s="131">
        <v>4</v>
      </c>
      <c r="E952" s="184">
        <f>+E951+1</f>
        <v>19</v>
      </c>
      <c r="F952" s="157" t="s">
        <v>2335</v>
      </c>
      <c r="G952" s="141" t="s">
        <v>8</v>
      </c>
      <c r="H952" s="232">
        <v>30</v>
      </c>
      <c r="I952" s="137" t="s">
        <v>1200</v>
      </c>
      <c r="J952" s="141">
        <v>8</v>
      </c>
      <c r="K952" s="136">
        <f t="shared" si="36"/>
        <v>240</v>
      </c>
    </row>
    <row r="953" spans="1:11" x14ac:dyDescent="0.25">
      <c r="A953" s="131">
        <v>3441</v>
      </c>
      <c r="B953" s="131">
        <v>48</v>
      </c>
      <c r="C953" s="132" t="s">
        <v>2417</v>
      </c>
      <c r="D953" s="131">
        <v>1</v>
      </c>
      <c r="E953" s="133">
        <v>1</v>
      </c>
      <c r="F953" s="139" t="s">
        <v>2418</v>
      </c>
      <c r="G953" s="141" t="s">
        <v>1252</v>
      </c>
      <c r="H953" s="232">
        <v>10</v>
      </c>
      <c r="I953" s="137" t="s">
        <v>1197</v>
      </c>
      <c r="J953" s="141">
        <v>50</v>
      </c>
      <c r="K953" s="136">
        <f t="shared" si="36"/>
        <v>500</v>
      </c>
    </row>
    <row r="954" spans="1:11" x14ac:dyDescent="0.25">
      <c r="A954" s="131">
        <v>4274</v>
      </c>
      <c r="B954" s="131">
        <v>56</v>
      </c>
      <c r="C954" s="132" t="s">
        <v>2648</v>
      </c>
      <c r="D954" s="131">
        <v>11</v>
      </c>
      <c r="E954" s="133">
        <v>3</v>
      </c>
      <c r="F954" s="139" t="s">
        <v>2659</v>
      </c>
      <c r="G954" s="175" t="s">
        <v>21</v>
      </c>
      <c r="H954" s="232">
        <v>20</v>
      </c>
      <c r="I954" s="137" t="s">
        <v>1197</v>
      </c>
      <c r="J954" s="141">
        <v>6</v>
      </c>
      <c r="K954" s="136">
        <f t="shared" si="36"/>
        <v>120</v>
      </c>
    </row>
    <row r="955" spans="1:11" x14ac:dyDescent="0.25">
      <c r="A955" s="131">
        <v>4228</v>
      </c>
      <c r="B955" s="131">
        <v>56</v>
      </c>
      <c r="C955" s="132" t="s">
        <v>2638</v>
      </c>
      <c r="D955" s="131">
        <v>2</v>
      </c>
      <c r="E955" s="133">
        <v>12</v>
      </c>
      <c r="F955" s="134" t="s">
        <v>2641</v>
      </c>
      <c r="G955" s="141" t="s">
        <v>21</v>
      </c>
      <c r="H955" s="232">
        <v>25</v>
      </c>
      <c r="I955" s="137" t="s">
        <v>1197</v>
      </c>
      <c r="J955" s="141">
        <v>4</v>
      </c>
      <c r="K955" s="136">
        <f t="shared" ref="K955" si="37">J955*H955</f>
        <v>100</v>
      </c>
    </row>
    <row r="956" spans="1:11" x14ac:dyDescent="0.25">
      <c r="A956" s="131">
        <v>2414</v>
      </c>
      <c r="B956" s="131">
        <v>60</v>
      </c>
      <c r="C956" s="132" t="s">
        <v>1862</v>
      </c>
      <c r="D956" s="171">
        <v>8</v>
      </c>
      <c r="E956" s="133">
        <v>30</v>
      </c>
      <c r="F956" s="139" t="s">
        <v>1989</v>
      </c>
      <c r="G956" s="163" t="s">
        <v>1940</v>
      </c>
      <c r="H956" s="232">
        <v>17</v>
      </c>
      <c r="I956" s="137" t="s">
        <v>1197</v>
      </c>
      <c r="J956" s="141">
        <v>5</v>
      </c>
      <c r="K956" s="172">
        <f t="shared" ref="K956:K958" si="38">J956*H956</f>
        <v>85</v>
      </c>
    </row>
    <row r="957" spans="1:11" x14ac:dyDescent="0.25">
      <c r="A957" s="131">
        <v>3079</v>
      </c>
      <c r="B957" s="131">
        <v>51</v>
      </c>
      <c r="C957" s="132" t="s">
        <v>2298</v>
      </c>
      <c r="D957" s="171">
        <v>1</v>
      </c>
      <c r="E957" s="135">
        <f>+E956+1</f>
        <v>31</v>
      </c>
      <c r="F957" s="139" t="s">
        <v>2301</v>
      </c>
      <c r="G957" s="141" t="s">
        <v>21</v>
      </c>
      <c r="H957" s="232">
        <v>11.5</v>
      </c>
      <c r="I957" s="137" t="s">
        <v>1197</v>
      </c>
      <c r="J957" s="141">
        <v>4</v>
      </c>
      <c r="K957" s="136">
        <f t="shared" si="38"/>
        <v>46</v>
      </c>
    </row>
    <row r="958" spans="1:11" x14ac:dyDescent="0.25">
      <c r="A958" s="131">
        <v>317</v>
      </c>
      <c r="B958" s="131">
        <v>32</v>
      </c>
      <c r="C958" s="132" t="s">
        <v>1300</v>
      </c>
      <c r="D958" s="138">
        <v>1</v>
      </c>
      <c r="E958" s="140">
        <v>1</v>
      </c>
      <c r="F958" s="93" t="s">
        <v>1301</v>
      </c>
      <c r="G958" s="140" t="s">
        <v>21</v>
      </c>
      <c r="H958" s="262">
        <v>13</v>
      </c>
      <c r="I958" s="137" t="s">
        <v>1197</v>
      </c>
      <c r="J958" s="151">
        <v>67</v>
      </c>
      <c r="K958" s="136">
        <f t="shared" si="38"/>
        <v>871</v>
      </c>
    </row>
    <row r="959" spans="1:11" x14ac:dyDescent="0.25">
      <c r="A959" s="131">
        <v>2873</v>
      </c>
      <c r="B959" s="131">
        <v>67</v>
      </c>
      <c r="C959" s="132" t="s">
        <v>2195</v>
      </c>
      <c r="D959" s="171">
        <v>3</v>
      </c>
      <c r="E959" s="133">
        <v>43</v>
      </c>
      <c r="F959" s="139" t="s">
        <v>2216</v>
      </c>
      <c r="G959" s="141" t="s">
        <v>1223</v>
      </c>
      <c r="H959" s="232">
        <v>15.0686</v>
      </c>
      <c r="I959" s="137" t="s">
        <v>1197</v>
      </c>
      <c r="J959" s="141">
        <v>2</v>
      </c>
      <c r="K959" s="136">
        <f t="shared" ref="K959:K968" si="39">J959*H959</f>
        <v>30.1372</v>
      </c>
    </row>
    <row r="960" spans="1:11" x14ac:dyDescent="0.25">
      <c r="A960" s="131">
        <v>3671</v>
      </c>
      <c r="B960" s="131">
        <v>49</v>
      </c>
      <c r="C960" s="132" t="s">
        <v>2478</v>
      </c>
      <c r="D960" s="131">
        <v>2</v>
      </c>
      <c r="E960" s="133">
        <v>1</v>
      </c>
      <c r="F960" s="139" t="s">
        <v>2481</v>
      </c>
      <c r="G960" s="141" t="s">
        <v>22</v>
      </c>
      <c r="H960" s="232">
        <v>0.4</v>
      </c>
      <c r="I960" s="137" t="s">
        <v>1197</v>
      </c>
      <c r="J960" s="141">
        <v>250</v>
      </c>
      <c r="K960" s="172">
        <f t="shared" si="39"/>
        <v>100</v>
      </c>
    </row>
    <row r="961" spans="1:11" x14ac:dyDescent="0.25">
      <c r="A961" s="131">
        <v>4275</v>
      </c>
      <c r="B961" s="131">
        <v>56</v>
      </c>
      <c r="C961" s="132" t="s">
        <v>2648</v>
      </c>
      <c r="D961" s="131">
        <v>11</v>
      </c>
      <c r="E961" s="133">
        <v>4</v>
      </c>
      <c r="F961" s="139" t="s">
        <v>2660</v>
      </c>
      <c r="G961" s="175" t="s">
        <v>21</v>
      </c>
      <c r="H961" s="232">
        <v>30</v>
      </c>
      <c r="I961" s="137" t="s">
        <v>1197</v>
      </c>
      <c r="J961" s="141">
        <v>15</v>
      </c>
      <c r="K961" s="136">
        <f t="shared" si="39"/>
        <v>450</v>
      </c>
    </row>
    <row r="962" spans="1:11" x14ac:dyDescent="0.25">
      <c r="A962" s="131">
        <v>3246</v>
      </c>
      <c r="B962" s="131">
        <v>49</v>
      </c>
      <c r="C962" s="132" t="s">
        <v>2350</v>
      </c>
      <c r="D962" s="171">
        <v>1</v>
      </c>
      <c r="E962" s="133">
        <v>5</v>
      </c>
      <c r="F962" s="139" t="s">
        <v>2353</v>
      </c>
      <c r="G962" s="141" t="s">
        <v>15</v>
      </c>
      <c r="H962" s="232">
        <v>250</v>
      </c>
      <c r="I962" s="137" t="s">
        <v>1197</v>
      </c>
      <c r="J962" s="141">
        <v>3</v>
      </c>
      <c r="K962" s="136">
        <f t="shared" si="39"/>
        <v>750</v>
      </c>
    </row>
    <row r="963" spans="1:11" x14ac:dyDescent="0.25">
      <c r="A963" s="131">
        <v>3714</v>
      </c>
      <c r="B963" s="131">
        <v>49</v>
      </c>
      <c r="C963" s="132" t="s">
        <v>2478</v>
      </c>
      <c r="D963" s="131">
        <v>7</v>
      </c>
      <c r="E963" s="133">
        <v>5</v>
      </c>
      <c r="F963" s="154" t="s">
        <v>2462</v>
      </c>
      <c r="G963" s="141" t="s">
        <v>8</v>
      </c>
      <c r="H963" s="232">
        <v>0.5</v>
      </c>
      <c r="I963" s="137" t="s">
        <v>1197</v>
      </c>
      <c r="J963" s="141">
        <v>60</v>
      </c>
      <c r="K963" s="136">
        <f t="shared" si="39"/>
        <v>30</v>
      </c>
    </row>
    <row r="964" spans="1:11" x14ac:dyDescent="0.25">
      <c r="A964" s="131">
        <v>4490</v>
      </c>
      <c r="B964" s="131">
        <v>56</v>
      </c>
      <c r="C964" s="132" t="s">
        <v>2685</v>
      </c>
      <c r="D964" s="131">
        <v>13</v>
      </c>
      <c r="E964" s="179">
        <v>53</v>
      </c>
      <c r="F964" s="154" t="s">
        <v>2708</v>
      </c>
      <c r="G964" s="141" t="s">
        <v>8</v>
      </c>
      <c r="H964" s="232">
        <v>12</v>
      </c>
      <c r="I964" s="137" t="s">
        <v>1851</v>
      </c>
      <c r="J964" s="141">
        <v>24</v>
      </c>
      <c r="K964" s="136">
        <f t="shared" si="39"/>
        <v>288</v>
      </c>
    </row>
    <row r="965" spans="1:11" x14ac:dyDescent="0.25">
      <c r="A965" s="131">
        <v>2585</v>
      </c>
      <c r="B965" s="131">
        <v>63</v>
      </c>
      <c r="C965" s="132" t="s">
        <v>2055</v>
      </c>
      <c r="D965" s="171">
        <v>4</v>
      </c>
      <c r="E965" s="133">
        <v>9</v>
      </c>
      <c r="F965" s="139" t="s">
        <v>2068</v>
      </c>
      <c r="G965" s="141" t="s">
        <v>1414</v>
      </c>
      <c r="H965" s="232">
        <v>6</v>
      </c>
      <c r="I965" s="137" t="s">
        <v>1851</v>
      </c>
      <c r="J965" s="141">
        <v>113</v>
      </c>
      <c r="K965" s="136">
        <f t="shared" si="39"/>
        <v>678</v>
      </c>
    </row>
    <row r="966" spans="1:11" x14ac:dyDescent="0.25">
      <c r="A966" s="131">
        <v>4314</v>
      </c>
      <c r="B966" s="131">
        <v>56</v>
      </c>
      <c r="C966" s="132" t="s">
        <v>2648</v>
      </c>
      <c r="D966" s="131">
        <v>11</v>
      </c>
      <c r="E966" s="133">
        <v>43</v>
      </c>
      <c r="F966" s="139" t="s">
        <v>2670</v>
      </c>
      <c r="G966" s="175" t="s">
        <v>1223</v>
      </c>
      <c r="H966" s="232">
        <v>15</v>
      </c>
      <c r="I966" s="137" t="s">
        <v>1851</v>
      </c>
      <c r="J966" s="141">
        <v>12</v>
      </c>
      <c r="K966" s="136">
        <f t="shared" si="39"/>
        <v>180</v>
      </c>
    </row>
    <row r="967" spans="1:11" x14ac:dyDescent="0.25">
      <c r="A967" s="131">
        <v>2908</v>
      </c>
      <c r="B967" s="131">
        <v>66</v>
      </c>
      <c r="C967" s="132" t="s">
        <v>2223</v>
      </c>
      <c r="D967" s="171">
        <v>2</v>
      </c>
      <c r="E967" s="133">
        <v>1</v>
      </c>
      <c r="F967" s="157" t="s">
        <v>2757</v>
      </c>
      <c r="G967" s="170" t="s">
        <v>1233</v>
      </c>
      <c r="H967" s="247">
        <v>14.78</v>
      </c>
      <c r="I967" s="137" t="s">
        <v>1851</v>
      </c>
      <c r="J967" s="170">
        <v>720</v>
      </c>
      <c r="K967" s="172">
        <f t="shared" si="39"/>
        <v>10641.6</v>
      </c>
    </row>
    <row r="968" spans="1:11" x14ac:dyDescent="0.25">
      <c r="A968" s="131">
        <v>1972</v>
      </c>
      <c r="B968" s="131">
        <v>64</v>
      </c>
      <c r="C968" s="132" t="s">
        <v>1777</v>
      </c>
      <c r="D968" s="171">
        <v>12</v>
      </c>
      <c r="E968" s="133">
        <v>7</v>
      </c>
      <c r="F968" s="144" t="s">
        <v>1788</v>
      </c>
      <c r="G968" s="147" t="s">
        <v>15</v>
      </c>
      <c r="H968" s="240">
        <v>180</v>
      </c>
      <c r="I968" s="137" t="s">
        <v>1197</v>
      </c>
      <c r="J968" s="147">
        <v>7</v>
      </c>
      <c r="K968" s="172">
        <f t="shared" si="39"/>
        <v>1260</v>
      </c>
    </row>
    <row r="969" spans="1:11" x14ac:dyDescent="0.25">
      <c r="A969" s="131">
        <v>1039</v>
      </c>
      <c r="B969" s="131">
        <v>30</v>
      </c>
      <c r="C969" s="132" t="s">
        <v>1568</v>
      </c>
      <c r="D969" s="171">
        <v>10</v>
      </c>
      <c r="E969" s="133">
        <v>9</v>
      </c>
      <c r="F969" s="134" t="s">
        <v>1574</v>
      </c>
      <c r="G969" s="163" t="s">
        <v>1248</v>
      </c>
      <c r="H969" s="232">
        <v>0.5</v>
      </c>
      <c r="I969" s="137" t="s">
        <v>1197</v>
      </c>
      <c r="J969" s="163">
        <v>200</v>
      </c>
      <c r="K969" s="136">
        <f t="shared" ref="K969:K982" si="40">J969*H969</f>
        <v>100</v>
      </c>
    </row>
    <row r="970" spans="1:11" x14ac:dyDescent="0.25">
      <c r="A970" s="131">
        <v>3078</v>
      </c>
      <c r="B970" s="131">
        <v>51</v>
      </c>
      <c r="C970" s="132" t="s">
        <v>2298</v>
      </c>
      <c r="D970" s="171">
        <v>1</v>
      </c>
      <c r="E970" s="135" t="e">
        <f>+#REF!+1</f>
        <v>#REF!</v>
      </c>
      <c r="F970" s="139" t="s">
        <v>2300</v>
      </c>
      <c r="G970" s="141" t="s">
        <v>15</v>
      </c>
      <c r="H970" s="232">
        <v>16</v>
      </c>
      <c r="I970" s="137" t="s">
        <v>1197</v>
      </c>
      <c r="J970" s="141">
        <v>4</v>
      </c>
      <c r="K970" s="136">
        <f t="shared" si="40"/>
        <v>64</v>
      </c>
    </row>
    <row r="971" spans="1:11" x14ac:dyDescent="0.25">
      <c r="A971" s="131">
        <v>433</v>
      </c>
      <c r="B971" s="131">
        <v>32</v>
      </c>
      <c r="C971" s="132" t="s">
        <v>1309</v>
      </c>
      <c r="D971" s="131">
        <v>13</v>
      </c>
      <c r="E971" s="133">
        <v>35</v>
      </c>
      <c r="F971" s="139" t="s">
        <v>1357</v>
      </c>
      <c r="G971" s="141" t="s">
        <v>15</v>
      </c>
      <c r="H971" s="237">
        <v>106.67</v>
      </c>
      <c r="I971" s="156" t="s">
        <v>1197</v>
      </c>
      <c r="J971" s="141">
        <v>5.5</v>
      </c>
      <c r="K971" s="136">
        <f t="shared" si="40"/>
        <v>586.68500000000006</v>
      </c>
    </row>
    <row r="972" spans="1:11" x14ac:dyDescent="0.25">
      <c r="A972" s="131">
        <v>2112</v>
      </c>
      <c r="B972" s="131">
        <v>64</v>
      </c>
      <c r="C972" s="132" t="s">
        <v>1789</v>
      </c>
      <c r="D972" s="171">
        <v>13</v>
      </c>
      <c r="E972" s="133">
        <v>3</v>
      </c>
      <c r="F972" s="144" t="s">
        <v>1816</v>
      </c>
      <c r="G972" s="147" t="s">
        <v>21</v>
      </c>
      <c r="H972" s="240">
        <v>25</v>
      </c>
      <c r="I972" s="137" t="s">
        <v>1197</v>
      </c>
      <c r="J972" s="147">
        <v>6</v>
      </c>
      <c r="K972" s="172">
        <f t="shared" si="40"/>
        <v>150</v>
      </c>
    </row>
    <row r="973" spans="1:11" x14ac:dyDescent="0.25">
      <c r="A973" s="131">
        <v>1973</v>
      </c>
      <c r="B973" s="131">
        <v>64</v>
      </c>
      <c r="C973" s="132" t="s">
        <v>1777</v>
      </c>
      <c r="D973" s="171">
        <v>12</v>
      </c>
      <c r="E973" s="133">
        <v>8</v>
      </c>
      <c r="F973" s="144" t="s">
        <v>1208</v>
      </c>
      <c r="G973" s="147" t="s">
        <v>15</v>
      </c>
      <c r="H973" s="240">
        <v>130</v>
      </c>
      <c r="I973" s="137" t="s">
        <v>1197</v>
      </c>
      <c r="J973" s="147">
        <v>6</v>
      </c>
      <c r="K973" s="136">
        <f t="shared" si="40"/>
        <v>780</v>
      </c>
    </row>
    <row r="974" spans="1:11" x14ac:dyDescent="0.25">
      <c r="A974" s="131">
        <v>964</v>
      </c>
      <c r="B974" s="131">
        <v>30</v>
      </c>
      <c r="C974" s="132" t="s">
        <v>1562</v>
      </c>
      <c r="D974" s="171">
        <v>2</v>
      </c>
      <c r="E974" s="133">
        <v>14</v>
      </c>
      <c r="F974" s="134" t="s">
        <v>1567</v>
      </c>
      <c r="G974" s="163" t="s">
        <v>15</v>
      </c>
      <c r="H974" s="232">
        <v>135</v>
      </c>
      <c r="I974" s="137" t="s">
        <v>1197</v>
      </c>
      <c r="J974" s="163">
        <v>1</v>
      </c>
      <c r="K974" s="136">
        <f t="shared" si="40"/>
        <v>135</v>
      </c>
    </row>
    <row r="975" spans="1:11" x14ac:dyDescent="0.25">
      <c r="A975" s="131">
        <v>1835</v>
      </c>
      <c r="B975" s="131">
        <v>64</v>
      </c>
      <c r="C975" s="132" t="s">
        <v>1764</v>
      </c>
      <c r="D975" s="171">
        <v>5</v>
      </c>
      <c r="E975" s="133">
        <v>2</v>
      </c>
      <c r="F975" s="139" t="s">
        <v>1774</v>
      </c>
      <c r="G975" s="141" t="s">
        <v>21</v>
      </c>
      <c r="H975" s="232">
        <v>80</v>
      </c>
      <c r="I975" s="137" t="s">
        <v>1197</v>
      </c>
      <c r="J975" s="141">
        <v>4</v>
      </c>
      <c r="K975" s="136">
        <f t="shared" si="40"/>
        <v>320</v>
      </c>
    </row>
    <row r="976" spans="1:11" x14ac:dyDescent="0.25">
      <c r="A976" s="131">
        <v>453</v>
      </c>
      <c r="B976" s="131">
        <v>32</v>
      </c>
      <c r="C976" s="132" t="s">
        <v>1309</v>
      </c>
      <c r="D976" s="131">
        <v>13</v>
      </c>
      <c r="E976" s="133">
        <v>55</v>
      </c>
      <c r="F976" s="139" t="s">
        <v>1369</v>
      </c>
      <c r="G976" s="141" t="s">
        <v>15</v>
      </c>
      <c r="H976" s="237">
        <v>50</v>
      </c>
      <c r="I976" s="156" t="s">
        <v>1197</v>
      </c>
      <c r="J976" s="141">
        <v>40</v>
      </c>
      <c r="K976" s="136">
        <f t="shared" si="40"/>
        <v>2000</v>
      </c>
    </row>
    <row r="977" spans="1:11" x14ac:dyDescent="0.25">
      <c r="A977" s="131">
        <v>1773</v>
      </c>
      <c r="B977" s="131">
        <v>64</v>
      </c>
      <c r="C977" s="132" t="s">
        <v>1755</v>
      </c>
      <c r="D977" s="171">
        <v>9</v>
      </c>
      <c r="E977" s="133">
        <v>2</v>
      </c>
      <c r="F977" s="139" t="s">
        <v>1762</v>
      </c>
      <c r="G977" s="147" t="s">
        <v>1414</v>
      </c>
      <c r="H977" s="240">
        <v>60</v>
      </c>
      <c r="I977" s="137" t="s">
        <v>1197</v>
      </c>
      <c r="J977" s="147">
        <v>25</v>
      </c>
      <c r="K977" s="136">
        <f t="shared" si="40"/>
        <v>1500</v>
      </c>
    </row>
    <row r="978" spans="1:11" x14ac:dyDescent="0.25">
      <c r="A978" s="131">
        <v>4143</v>
      </c>
      <c r="B978" s="131">
        <v>50</v>
      </c>
      <c r="C978" s="132" t="s">
        <v>2594</v>
      </c>
      <c r="D978" s="131">
        <v>6</v>
      </c>
      <c r="E978" s="133">
        <v>2</v>
      </c>
      <c r="F978" s="139" t="s">
        <v>2616</v>
      </c>
      <c r="G978" s="141" t="s">
        <v>15</v>
      </c>
      <c r="H978" s="232">
        <v>260</v>
      </c>
      <c r="I978" s="137" t="s">
        <v>1197</v>
      </c>
      <c r="J978" s="141">
        <v>6</v>
      </c>
      <c r="K978" s="136">
        <f t="shared" si="40"/>
        <v>1560</v>
      </c>
    </row>
    <row r="979" spans="1:11" x14ac:dyDescent="0.25">
      <c r="A979" s="131">
        <v>4313</v>
      </c>
      <c r="B979" s="131">
        <v>56</v>
      </c>
      <c r="C979" s="132" t="s">
        <v>2648</v>
      </c>
      <c r="D979" s="131">
        <v>11</v>
      </c>
      <c r="E979" s="133">
        <v>42</v>
      </c>
      <c r="F979" s="139" t="s">
        <v>2669</v>
      </c>
      <c r="G979" s="175" t="s">
        <v>1223</v>
      </c>
      <c r="H979" s="232">
        <v>15</v>
      </c>
      <c r="I979" s="137" t="s">
        <v>1851</v>
      </c>
      <c r="J979" s="141">
        <v>12</v>
      </c>
      <c r="K979" s="136">
        <f t="shared" si="40"/>
        <v>180</v>
      </c>
    </row>
    <row r="980" spans="1:11" x14ac:dyDescent="0.25">
      <c r="A980" s="131">
        <v>2770</v>
      </c>
      <c r="B980" s="131">
        <v>68</v>
      </c>
      <c r="C980" s="132" t="s">
        <v>2163</v>
      </c>
      <c r="D980" s="171">
        <v>13</v>
      </c>
      <c r="E980" s="133">
        <v>1</v>
      </c>
      <c r="F980" s="139" t="s">
        <v>2756</v>
      </c>
      <c r="G980" s="141" t="s">
        <v>21</v>
      </c>
      <c r="H980" s="232">
        <v>12</v>
      </c>
      <c r="I980" s="137" t="s">
        <v>1197</v>
      </c>
      <c r="J980" s="141">
        <v>8</v>
      </c>
      <c r="K980" s="172">
        <f t="shared" si="40"/>
        <v>96</v>
      </c>
    </row>
    <row r="981" spans="1:11" x14ac:dyDescent="0.25">
      <c r="A981" s="131">
        <v>980</v>
      </c>
      <c r="B981" s="131">
        <v>30</v>
      </c>
      <c r="C981" s="132" t="s">
        <v>1568</v>
      </c>
      <c r="D981" s="171">
        <v>2</v>
      </c>
      <c r="E981" s="133">
        <v>7</v>
      </c>
      <c r="F981" s="165" t="s">
        <v>1570</v>
      </c>
      <c r="G981" s="163" t="s">
        <v>8</v>
      </c>
      <c r="H981" s="232">
        <v>0.5</v>
      </c>
      <c r="I981" s="137" t="s">
        <v>1197</v>
      </c>
      <c r="J981" s="163">
        <v>80</v>
      </c>
      <c r="K981" s="136">
        <f t="shared" si="40"/>
        <v>40</v>
      </c>
    </row>
    <row r="982" spans="1:11" x14ac:dyDescent="0.25">
      <c r="A982" s="131">
        <v>3881</v>
      </c>
      <c r="B982" s="131">
        <v>53</v>
      </c>
      <c r="C982" s="132" t="s">
        <v>2500</v>
      </c>
      <c r="D982" s="131">
        <v>11</v>
      </c>
      <c r="E982" s="133">
        <v>3</v>
      </c>
      <c r="F982" s="154" t="s">
        <v>1570</v>
      </c>
      <c r="G982" s="141" t="s">
        <v>1561</v>
      </c>
      <c r="H982" s="232">
        <v>20</v>
      </c>
      <c r="I982" s="137" t="s">
        <v>1197</v>
      </c>
      <c r="J982" s="141">
        <v>1</v>
      </c>
      <c r="K982" s="136">
        <f t="shared" si="40"/>
        <v>20</v>
      </c>
    </row>
    <row r="983" spans="1:11" x14ac:dyDescent="0.25">
      <c r="A983" s="131">
        <v>2240</v>
      </c>
      <c r="B983" s="131">
        <v>60</v>
      </c>
      <c r="C983" s="132" t="s">
        <v>1862</v>
      </c>
      <c r="D983" s="171">
        <v>1</v>
      </c>
      <c r="E983" s="133">
        <v>2</v>
      </c>
      <c r="F983" s="139" t="s">
        <v>1863</v>
      </c>
      <c r="G983" s="163" t="s">
        <v>1864</v>
      </c>
      <c r="H983" s="232">
        <v>5</v>
      </c>
      <c r="I983" s="137" t="s">
        <v>1212</v>
      </c>
      <c r="J983" s="141">
        <v>400</v>
      </c>
      <c r="K983" s="172">
        <f t="shared" ref="K983:K1015" si="41">J983*H983</f>
        <v>2000</v>
      </c>
    </row>
    <row r="984" spans="1:11" ht="25.5" x14ac:dyDescent="0.25">
      <c r="A984" s="131">
        <v>2182</v>
      </c>
      <c r="B984" s="131">
        <v>3</v>
      </c>
      <c r="C984" s="132" t="s">
        <v>1829</v>
      </c>
      <c r="D984" s="171">
        <v>2</v>
      </c>
      <c r="E984" s="133">
        <v>1</v>
      </c>
      <c r="F984" s="139" t="s">
        <v>1834</v>
      </c>
      <c r="G984" s="163" t="s">
        <v>21</v>
      </c>
      <c r="H984" s="232">
        <v>15</v>
      </c>
      <c r="I984" s="137" t="s">
        <v>1212</v>
      </c>
      <c r="J984" s="141">
        <v>500</v>
      </c>
      <c r="K984" s="172">
        <f t="shared" si="41"/>
        <v>7500</v>
      </c>
    </row>
    <row r="985" spans="1:11" x14ac:dyDescent="0.25">
      <c r="A985" s="131">
        <v>3873</v>
      </c>
      <c r="B985" s="131">
        <v>53</v>
      </c>
      <c r="C985" s="132" t="s">
        <v>2500</v>
      </c>
      <c r="D985" s="131">
        <v>10</v>
      </c>
      <c r="E985" s="133">
        <v>34</v>
      </c>
      <c r="F985" s="154" t="s">
        <v>2550</v>
      </c>
      <c r="G985" s="141" t="s">
        <v>1223</v>
      </c>
      <c r="H985" s="232">
        <v>75</v>
      </c>
      <c r="I985" s="137" t="s">
        <v>1200</v>
      </c>
      <c r="J985" s="141">
        <v>100</v>
      </c>
      <c r="K985" s="136">
        <f t="shared" si="41"/>
        <v>7500</v>
      </c>
    </row>
    <row r="986" spans="1:11" x14ac:dyDescent="0.25">
      <c r="A986" s="131">
        <v>2632</v>
      </c>
      <c r="B986" s="131">
        <v>63</v>
      </c>
      <c r="C986" s="132" t="s">
        <v>2055</v>
      </c>
      <c r="D986" s="171">
        <v>4</v>
      </c>
      <c r="E986" s="133">
        <v>59</v>
      </c>
      <c r="F986" s="150" t="s">
        <v>2116</v>
      </c>
      <c r="G986" s="141" t="s">
        <v>2117</v>
      </c>
      <c r="H986" s="232">
        <v>0.5</v>
      </c>
      <c r="I986" s="137" t="s">
        <v>2113</v>
      </c>
      <c r="J986" s="141">
        <v>30</v>
      </c>
      <c r="K986" s="136">
        <f t="shared" si="41"/>
        <v>15</v>
      </c>
    </row>
    <row r="987" spans="1:11" x14ac:dyDescent="0.25">
      <c r="A987" s="131">
        <v>3344</v>
      </c>
      <c r="B987" s="131">
        <v>49</v>
      </c>
      <c r="C987" s="132" t="s">
        <v>2397</v>
      </c>
      <c r="D987" s="171">
        <v>1</v>
      </c>
      <c r="E987" s="133">
        <v>2</v>
      </c>
      <c r="F987" s="139" t="s">
        <v>2399</v>
      </c>
      <c r="G987" s="141" t="s">
        <v>22</v>
      </c>
      <c r="H987" s="237">
        <v>200</v>
      </c>
      <c r="I987" s="137" t="s">
        <v>1200</v>
      </c>
      <c r="J987" s="141">
        <v>1</v>
      </c>
      <c r="K987" s="172">
        <f t="shared" si="41"/>
        <v>200</v>
      </c>
    </row>
    <row r="988" spans="1:11" x14ac:dyDescent="0.25">
      <c r="A988" s="131">
        <v>2950</v>
      </c>
      <c r="B988" s="131">
        <v>1</v>
      </c>
      <c r="C988" s="132" t="s">
        <v>2242</v>
      </c>
      <c r="D988" s="171">
        <v>5</v>
      </c>
      <c r="E988" s="133">
        <v>12</v>
      </c>
      <c r="F988" s="154" t="s">
        <v>2255</v>
      </c>
      <c r="G988" s="141" t="s">
        <v>22</v>
      </c>
      <c r="H988" s="232">
        <v>70</v>
      </c>
      <c r="I988" s="137" t="s">
        <v>1200</v>
      </c>
      <c r="J988" s="141">
        <v>14</v>
      </c>
      <c r="K988" s="172">
        <f t="shared" si="41"/>
        <v>980</v>
      </c>
    </row>
    <row r="989" spans="1:11" x14ac:dyDescent="0.25">
      <c r="A989" s="131">
        <v>2178</v>
      </c>
      <c r="B989" s="131">
        <v>3</v>
      </c>
      <c r="C989" s="132" t="s">
        <v>1829</v>
      </c>
      <c r="D989" s="171">
        <v>1</v>
      </c>
      <c r="E989" s="133">
        <v>4</v>
      </c>
      <c r="F989" s="139" t="s">
        <v>1831</v>
      </c>
      <c r="G989" s="163" t="s">
        <v>13</v>
      </c>
      <c r="H989" s="232">
        <v>20</v>
      </c>
      <c r="I989" s="137" t="s">
        <v>1636</v>
      </c>
      <c r="J989" s="141">
        <v>4</v>
      </c>
      <c r="K989" s="172">
        <f t="shared" si="41"/>
        <v>80</v>
      </c>
    </row>
    <row r="990" spans="1:11" x14ac:dyDescent="0.25">
      <c r="A990" s="131">
        <v>1266</v>
      </c>
      <c r="B990" s="131">
        <v>47</v>
      </c>
      <c r="C990" s="132" t="s">
        <v>1624</v>
      </c>
      <c r="D990" s="131">
        <v>3</v>
      </c>
      <c r="E990" s="133">
        <v>2</v>
      </c>
      <c r="F990" s="178" t="s">
        <v>1634</v>
      </c>
      <c r="G990" s="141" t="s">
        <v>1635</v>
      </c>
      <c r="H990" s="232">
        <v>300</v>
      </c>
      <c r="I990" s="137" t="s">
        <v>1636</v>
      </c>
      <c r="J990" s="141">
        <v>3</v>
      </c>
      <c r="K990" s="136">
        <f t="shared" si="41"/>
        <v>900</v>
      </c>
    </row>
    <row r="991" spans="1:11" x14ac:dyDescent="0.25">
      <c r="A991" s="131">
        <v>1429</v>
      </c>
      <c r="B991" s="131">
        <v>57</v>
      </c>
      <c r="C991" s="132" t="s">
        <v>1722</v>
      </c>
      <c r="D991" s="171">
        <v>1</v>
      </c>
      <c r="E991" s="133">
        <v>3</v>
      </c>
      <c r="F991" s="139" t="s">
        <v>1723</v>
      </c>
      <c r="G991" s="187" t="s">
        <v>13</v>
      </c>
      <c r="H991" s="261">
        <v>150</v>
      </c>
      <c r="I991" s="137" t="s">
        <v>1636</v>
      </c>
      <c r="J991" s="141">
        <v>5</v>
      </c>
      <c r="K991" s="172">
        <f t="shared" si="41"/>
        <v>750</v>
      </c>
    </row>
    <row r="992" spans="1:11" x14ac:dyDescent="0.25">
      <c r="A992" s="131">
        <v>3154</v>
      </c>
      <c r="B992" s="131">
        <v>51</v>
      </c>
      <c r="C992" s="132" t="s">
        <v>2298</v>
      </c>
      <c r="D992" s="131">
        <v>4</v>
      </c>
      <c r="E992" s="184" t="e">
        <f>+#REF!+1</f>
        <v>#REF!</v>
      </c>
      <c r="F992" s="157" t="s">
        <v>2342</v>
      </c>
      <c r="G992" s="141" t="s">
        <v>8</v>
      </c>
      <c r="H992" s="232">
        <v>15</v>
      </c>
      <c r="I992" s="137" t="s">
        <v>1200</v>
      </c>
      <c r="J992" s="141">
        <v>2</v>
      </c>
      <c r="K992" s="136">
        <f t="shared" si="41"/>
        <v>30</v>
      </c>
    </row>
    <row r="993" spans="1:11" x14ac:dyDescent="0.25">
      <c r="A993" s="131">
        <v>640</v>
      </c>
      <c r="B993" s="131">
        <v>33</v>
      </c>
      <c r="C993" s="132" t="s">
        <v>1440</v>
      </c>
      <c r="D993" s="131">
        <v>1</v>
      </c>
      <c r="E993" s="133">
        <v>20</v>
      </c>
      <c r="F993" s="157" t="s">
        <v>1458</v>
      </c>
      <c r="G993" s="166" t="s">
        <v>8</v>
      </c>
      <c r="H993" s="238">
        <v>15</v>
      </c>
      <c r="I993" s="137" t="s">
        <v>1200</v>
      </c>
      <c r="J993" s="166">
        <v>2</v>
      </c>
      <c r="K993" s="136">
        <f t="shared" si="41"/>
        <v>30</v>
      </c>
    </row>
    <row r="994" spans="1:11" x14ac:dyDescent="0.25">
      <c r="A994" s="131">
        <v>2617</v>
      </c>
      <c r="B994" s="131">
        <v>63</v>
      </c>
      <c r="C994" s="132" t="s">
        <v>2055</v>
      </c>
      <c r="D994" s="171">
        <v>4</v>
      </c>
      <c r="E994" s="133">
        <v>44</v>
      </c>
      <c r="F994" s="167" t="s">
        <v>2100</v>
      </c>
      <c r="G994" s="141" t="s">
        <v>8</v>
      </c>
      <c r="H994" s="232">
        <v>1.2</v>
      </c>
      <c r="I994" s="137" t="s">
        <v>1200</v>
      </c>
      <c r="J994" s="141">
        <v>30</v>
      </c>
      <c r="K994" s="136">
        <f t="shared" si="41"/>
        <v>36</v>
      </c>
    </row>
    <row r="995" spans="1:11" x14ac:dyDescent="0.25">
      <c r="A995" s="131">
        <v>2686</v>
      </c>
      <c r="B995" s="131">
        <v>63</v>
      </c>
      <c r="C995" s="132" t="s">
        <v>2055</v>
      </c>
      <c r="D995" s="171">
        <v>4</v>
      </c>
      <c r="E995" s="133">
        <v>121</v>
      </c>
      <c r="F995" s="139" t="s">
        <v>2149</v>
      </c>
      <c r="G995" s="141" t="s">
        <v>1209</v>
      </c>
      <c r="H995" s="232">
        <v>300</v>
      </c>
      <c r="I995" s="137" t="s">
        <v>1200</v>
      </c>
      <c r="J995" s="141">
        <v>3</v>
      </c>
      <c r="K995" s="136">
        <f t="shared" si="41"/>
        <v>900</v>
      </c>
    </row>
    <row r="996" spans="1:11" x14ac:dyDescent="0.25">
      <c r="A996" s="131">
        <v>2618</v>
      </c>
      <c r="B996" s="131">
        <v>63</v>
      </c>
      <c r="C996" s="132" t="s">
        <v>2055</v>
      </c>
      <c r="D996" s="171">
        <v>4</v>
      </c>
      <c r="E996" s="133">
        <v>45</v>
      </c>
      <c r="F996" s="139" t="s">
        <v>2101</v>
      </c>
      <c r="G996" s="141" t="s">
        <v>8</v>
      </c>
      <c r="H996" s="232">
        <v>1.5</v>
      </c>
      <c r="I996" s="137" t="s">
        <v>1200</v>
      </c>
      <c r="J996" s="141">
        <v>30</v>
      </c>
      <c r="K996" s="136">
        <f t="shared" si="41"/>
        <v>45</v>
      </c>
    </row>
    <row r="997" spans="1:11" ht="25.5" x14ac:dyDescent="0.25">
      <c r="A997" s="131">
        <v>2616</v>
      </c>
      <c r="B997" s="131">
        <v>63</v>
      </c>
      <c r="C997" s="132" t="s">
        <v>2055</v>
      </c>
      <c r="D997" s="171">
        <v>4</v>
      </c>
      <c r="E997" s="133">
        <v>43</v>
      </c>
      <c r="F997" s="139" t="s">
        <v>2099</v>
      </c>
      <c r="G997" s="141" t="s">
        <v>8</v>
      </c>
      <c r="H997" s="232">
        <v>1</v>
      </c>
      <c r="I997" s="137" t="s">
        <v>1851</v>
      </c>
      <c r="J997" s="141">
        <v>200</v>
      </c>
      <c r="K997" s="172">
        <f t="shared" si="41"/>
        <v>200</v>
      </c>
    </row>
    <row r="998" spans="1:11" x14ac:dyDescent="0.25">
      <c r="A998" s="131">
        <v>2381</v>
      </c>
      <c r="B998" s="131">
        <v>60</v>
      </c>
      <c r="C998" s="132" t="s">
        <v>1862</v>
      </c>
      <c r="D998" s="171">
        <v>7</v>
      </c>
      <c r="E998" s="133">
        <v>38</v>
      </c>
      <c r="F998" s="139" t="s">
        <v>1984</v>
      </c>
      <c r="G998" s="163" t="s">
        <v>1900</v>
      </c>
      <c r="H998" s="232">
        <v>6</v>
      </c>
      <c r="I998" s="137" t="s">
        <v>1200</v>
      </c>
      <c r="J998" s="195">
        <v>5000</v>
      </c>
      <c r="K998" s="172">
        <f t="shared" si="41"/>
        <v>30000</v>
      </c>
    </row>
    <row r="999" spans="1:11" x14ac:dyDescent="0.25">
      <c r="A999" s="131">
        <v>3157</v>
      </c>
      <c r="B999" s="131">
        <v>51</v>
      </c>
      <c r="C999" s="132" t="s">
        <v>2298</v>
      </c>
      <c r="D999" s="131">
        <v>5</v>
      </c>
      <c r="E999" s="184">
        <v>2</v>
      </c>
      <c r="F999" s="157" t="s">
        <v>2345</v>
      </c>
      <c r="G999" s="141" t="s">
        <v>8</v>
      </c>
      <c r="H999" s="232">
        <v>4000</v>
      </c>
      <c r="I999" s="137" t="s">
        <v>1200</v>
      </c>
      <c r="J999" s="141">
        <v>4</v>
      </c>
      <c r="K999" s="172">
        <f t="shared" si="41"/>
        <v>16000</v>
      </c>
    </row>
    <row r="1000" spans="1:11" x14ac:dyDescent="0.25">
      <c r="A1000" s="131">
        <v>1474</v>
      </c>
      <c r="B1000" s="131">
        <v>57</v>
      </c>
      <c r="C1000" s="132" t="s">
        <v>1722</v>
      </c>
      <c r="D1000" s="171">
        <v>4</v>
      </c>
      <c r="E1000" s="135">
        <v>33</v>
      </c>
      <c r="F1000" s="157" t="s">
        <v>1614</v>
      </c>
      <c r="G1000" s="170" t="s">
        <v>8</v>
      </c>
      <c r="H1000" s="251">
        <v>3</v>
      </c>
      <c r="I1000" s="137" t="s">
        <v>1200</v>
      </c>
      <c r="J1000" s="170">
        <v>15</v>
      </c>
      <c r="K1000" s="172">
        <f t="shared" si="41"/>
        <v>45</v>
      </c>
    </row>
    <row r="1001" spans="1:11" x14ac:dyDescent="0.25">
      <c r="A1001" s="131">
        <v>1680</v>
      </c>
      <c r="B1001" s="131">
        <v>57</v>
      </c>
      <c r="C1001" s="132" t="s">
        <v>1751</v>
      </c>
      <c r="D1001" s="171">
        <v>14</v>
      </c>
      <c r="E1001" s="133">
        <v>24</v>
      </c>
      <c r="F1001" s="157" t="s">
        <v>1614</v>
      </c>
      <c r="G1001" s="141" t="s">
        <v>8</v>
      </c>
      <c r="H1001" s="232">
        <v>15</v>
      </c>
      <c r="I1001" s="137" t="s">
        <v>1200</v>
      </c>
      <c r="J1001" s="176">
        <v>5</v>
      </c>
      <c r="K1001" s="136">
        <f t="shared" si="41"/>
        <v>75</v>
      </c>
    </row>
    <row r="1002" spans="1:11" x14ac:dyDescent="0.25">
      <c r="A1002" s="131">
        <v>3832</v>
      </c>
      <c r="B1002" s="131">
        <v>53</v>
      </c>
      <c r="C1002" s="132" t="s">
        <v>2500</v>
      </c>
      <c r="D1002" s="131">
        <v>9</v>
      </c>
      <c r="E1002" s="133">
        <v>12</v>
      </c>
      <c r="F1002" s="139" t="s">
        <v>2520</v>
      </c>
      <c r="G1002" s="141" t="s">
        <v>8</v>
      </c>
      <c r="H1002" s="232">
        <v>1.51</v>
      </c>
      <c r="I1002" s="137" t="s">
        <v>1197</v>
      </c>
      <c r="J1002" s="141">
        <v>100</v>
      </c>
      <c r="K1002" s="136">
        <f t="shared" si="41"/>
        <v>151</v>
      </c>
    </row>
    <row r="1003" spans="1:11" x14ac:dyDescent="0.25">
      <c r="A1003" s="131">
        <v>2680</v>
      </c>
      <c r="B1003" s="131">
        <v>63</v>
      </c>
      <c r="C1003" s="132" t="s">
        <v>2055</v>
      </c>
      <c r="D1003" s="171">
        <v>4</v>
      </c>
      <c r="E1003" s="133">
        <v>115</v>
      </c>
      <c r="F1003" s="139" t="s">
        <v>2143</v>
      </c>
      <c r="G1003" s="141" t="s">
        <v>8</v>
      </c>
      <c r="H1003" s="232">
        <v>170</v>
      </c>
      <c r="I1003" s="137" t="s">
        <v>1200</v>
      </c>
      <c r="J1003" s="141">
        <v>3</v>
      </c>
      <c r="K1003" s="136">
        <f t="shared" si="41"/>
        <v>510</v>
      </c>
    </row>
    <row r="1004" spans="1:11" x14ac:dyDescent="0.25">
      <c r="A1004" s="131">
        <v>2473</v>
      </c>
      <c r="B1004" s="131">
        <v>5</v>
      </c>
      <c r="C1004" s="132" t="s">
        <v>1997</v>
      </c>
      <c r="D1004" s="171">
        <v>5</v>
      </c>
      <c r="E1004" s="196">
        <v>13</v>
      </c>
      <c r="F1004" s="199" t="s">
        <v>2019</v>
      </c>
      <c r="G1004" s="198" t="s">
        <v>8</v>
      </c>
      <c r="H1004" s="243">
        <v>5</v>
      </c>
      <c r="I1004" s="137" t="s">
        <v>1197</v>
      </c>
      <c r="J1004" s="198">
        <v>3</v>
      </c>
      <c r="K1004" s="172">
        <f t="shared" si="41"/>
        <v>15</v>
      </c>
    </row>
    <row r="1005" spans="1:11" x14ac:dyDescent="0.25">
      <c r="A1005" s="131">
        <v>4300</v>
      </c>
      <c r="B1005" s="131">
        <v>56</v>
      </c>
      <c r="C1005" s="132" t="s">
        <v>2648</v>
      </c>
      <c r="D1005" s="131">
        <v>11</v>
      </c>
      <c r="E1005" s="133">
        <v>29</v>
      </c>
      <c r="F1005" s="139" t="s">
        <v>2019</v>
      </c>
      <c r="G1005" s="175" t="s">
        <v>1223</v>
      </c>
      <c r="H1005" s="232">
        <v>2</v>
      </c>
      <c r="I1005" s="137" t="s">
        <v>1197</v>
      </c>
      <c r="J1005" s="141">
        <v>6</v>
      </c>
      <c r="K1005" s="136">
        <f t="shared" si="41"/>
        <v>12</v>
      </c>
    </row>
    <row r="1006" spans="1:11" x14ac:dyDescent="0.25">
      <c r="A1006" s="131">
        <v>2418</v>
      </c>
      <c r="B1006" s="131">
        <v>60</v>
      </c>
      <c r="C1006" s="132" t="s">
        <v>1862</v>
      </c>
      <c r="D1006" s="171">
        <v>8</v>
      </c>
      <c r="E1006" s="133">
        <v>34</v>
      </c>
      <c r="F1006" s="154" t="s">
        <v>1991</v>
      </c>
      <c r="G1006" s="163" t="s">
        <v>1778</v>
      </c>
      <c r="H1006" s="232">
        <v>3.5</v>
      </c>
      <c r="I1006" s="137" t="s">
        <v>1197</v>
      </c>
      <c r="J1006" s="141">
        <v>6</v>
      </c>
      <c r="K1006" s="172">
        <f t="shared" si="41"/>
        <v>21</v>
      </c>
    </row>
    <row r="1007" spans="1:11" x14ac:dyDescent="0.25">
      <c r="A1007" s="131">
        <v>1077</v>
      </c>
      <c r="B1007" s="131">
        <v>30</v>
      </c>
      <c r="C1007" s="132" t="s">
        <v>1575</v>
      </c>
      <c r="D1007" s="171">
        <v>5</v>
      </c>
      <c r="E1007" s="133">
        <v>10</v>
      </c>
      <c r="F1007" s="139" t="s">
        <v>1582</v>
      </c>
      <c r="G1007" s="163" t="s">
        <v>8</v>
      </c>
      <c r="H1007" s="232">
        <v>4</v>
      </c>
      <c r="I1007" s="137" t="s">
        <v>1197</v>
      </c>
      <c r="J1007" s="163">
        <v>20</v>
      </c>
      <c r="K1007" s="136">
        <f t="shared" si="41"/>
        <v>80</v>
      </c>
    </row>
    <row r="1008" spans="1:11" x14ac:dyDescent="0.25">
      <c r="A1008" s="131">
        <v>626</v>
      </c>
      <c r="B1008" s="131">
        <v>33</v>
      </c>
      <c r="C1008" s="132" t="s">
        <v>1440</v>
      </c>
      <c r="D1008" s="131">
        <v>1</v>
      </c>
      <c r="E1008" s="133">
        <v>6</v>
      </c>
      <c r="F1008" s="157" t="s">
        <v>1445</v>
      </c>
      <c r="G1008" s="166" t="s">
        <v>8</v>
      </c>
      <c r="H1008" s="238">
        <v>70</v>
      </c>
      <c r="I1008" s="137" t="s">
        <v>1200</v>
      </c>
      <c r="J1008" s="166">
        <v>2</v>
      </c>
      <c r="K1008" s="136">
        <f t="shared" si="41"/>
        <v>140</v>
      </c>
    </row>
    <row r="1009" spans="1:11" x14ac:dyDescent="0.25">
      <c r="A1009" s="131">
        <v>3877</v>
      </c>
      <c r="B1009" s="131">
        <v>53</v>
      </c>
      <c r="C1009" s="132" t="s">
        <v>2500</v>
      </c>
      <c r="D1009" s="131">
        <v>10</v>
      </c>
      <c r="E1009" s="133">
        <v>38</v>
      </c>
      <c r="F1009" s="154" t="s">
        <v>2555</v>
      </c>
      <c r="G1009" s="141" t="s">
        <v>1223</v>
      </c>
      <c r="H1009" s="232">
        <v>35</v>
      </c>
      <c r="I1009" s="137" t="s">
        <v>1200</v>
      </c>
      <c r="J1009" s="141">
        <v>40</v>
      </c>
      <c r="K1009" s="136">
        <f t="shared" si="41"/>
        <v>1400</v>
      </c>
    </row>
    <row r="1010" spans="1:11" x14ac:dyDescent="0.25">
      <c r="A1010" s="131">
        <v>3444</v>
      </c>
      <c r="B1010" s="131">
        <v>48</v>
      </c>
      <c r="C1010" s="132" t="s">
        <v>2417</v>
      </c>
      <c r="D1010" s="131">
        <v>1</v>
      </c>
      <c r="E1010" s="133">
        <v>4</v>
      </c>
      <c r="F1010" s="139" t="s">
        <v>2420</v>
      </c>
      <c r="G1010" s="141" t="s">
        <v>22</v>
      </c>
      <c r="H1010" s="232">
        <v>20</v>
      </c>
      <c r="I1010" s="137" t="s">
        <v>1200</v>
      </c>
      <c r="J1010" s="141">
        <v>15</v>
      </c>
      <c r="K1010" s="136">
        <f t="shared" si="41"/>
        <v>300</v>
      </c>
    </row>
    <row r="1011" spans="1:11" x14ac:dyDescent="0.25">
      <c r="A1011" s="131">
        <v>3874</v>
      </c>
      <c r="B1011" s="131">
        <v>53</v>
      </c>
      <c r="C1011" s="132" t="s">
        <v>2500</v>
      </c>
      <c r="D1011" s="131">
        <v>10</v>
      </c>
      <c r="E1011" s="133">
        <v>35</v>
      </c>
      <c r="F1011" s="154" t="s">
        <v>2551</v>
      </c>
      <c r="G1011" s="141" t="s">
        <v>1223</v>
      </c>
      <c r="H1011" s="232">
        <v>50</v>
      </c>
      <c r="I1011" s="137" t="s">
        <v>1200</v>
      </c>
      <c r="J1011" s="141">
        <v>50</v>
      </c>
      <c r="K1011" s="136">
        <f t="shared" si="41"/>
        <v>2500</v>
      </c>
    </row>
    <row r="1012" spans="1:11" x14ac:dyDescent="0.25">
      <c r="A1012" s="131">
        <v>4418</v>
      </c>
      <c r="B1012" s="131">
        <v>56</v>
      </c>
      <c r="C1012" s="132" t="s">
        <v>2685</v>
      </c>
      <c r="D1012" s="131">
        <v>7</v>
      </c>
      <c r="E1012" s="133">
        <v>2</v>
      </c>
      <c r="F1012" s="139" t="s">
        <v>2693</v>
      </c>
      <c r="G1012" s="141" t="s">
        <v>1269</v>
      </c>
      <c r="H1012" s="232">
        <v>40</v>
      </c>
      <c r="I1012" s="137" t="s">
        <v>1200</v>
      </c>
      <c r="J1012" s="141">
        <v>2</v>
      </c>
      <c r="K1012" s="136">
        <f t="shared" si="41"/>
        <v>80</v>
      </c>
    </row>
    <row r="1013" spans="1:11" x14ac:dyDescent="0.25">
      <c r="A1013" s="131">
        <v>3878</v>
      </c>
      <c r="B1013" s="131">
        <v>53</v>
      </c>
      <c r="C1013" s="132" t="s">
        <v>2500</v>
      </c>
      <c r="D1013" s="131">
        <v>10</v>
      </c>
      <c r="E1013" s="133">
        <v>39</v>
      </c>
      <c r="F1013" s="154" t="s">
        <v>2556</v>
      </c>
      <c r="G1013" s="141" t="s">
        <v>1223</v>
      </c>
      <c r="H1013" s="232">
        <v>35</v>
      </c>
      <c r="I1013" s="137" t="s">
        <v>1200</v>
      </c>
      <c r="J1013" s="141">
        <v>40</v>
      </c>
      <c r="K1013" s="136">
        <f t="shared" si="41"/>
        <v>1400</v>
      </c>
    </row>
    <row r="1014" spans="1:11" x14ac:dyDescent="0.25">
      <c r="A1014" s="131">
        <v>4411</v>
      </c>
      <c r="B1014" s="131">
        <v>56</v>
      </c>
      <c r="C1014" s="132" t="s">
        <v>2685</v>
      </c>
      <c r="D1014" s="131">
        <v>6</v>
      </c>
      <c r="E1014" s="133">
        <v>2</v>
      </c>
      <c r="F1014" s="139" t="s">
        <v>2556</v>
      </c>
      <c r="G1014" s="141" t="s">
        <v>8</v>
      </c>
      <c r="H1014" s="232">
        <v>40</v>
      </c>
      <c r="I1014" s="137" t="s">
        <v>1200</v>
      </c>
      <c r="J1014" s="141">
        <v>2</v>
      </c>
      <c r="K1014" s="136">
        <f t="shared" si="41"/>
        <v>80</v>
      </c>
    </row>
    <row r="1015" spans="1:11" x14ac:dyDescent="0.25">
      <c r="A1015" s="131">
        <v>871</v>
      </c>
      <c r="B1015" s="131">
        <v>30</v>
      </c>
      <c r="C1015" s="132" t="s">
        <v>1560</v>
      </c>
      <c r="D1015" s="138">
        <v>2</v>
      </c>
      <c r="E1015" s="140">
        <v>9</v>
      </c>
      <c r="F1015" s="139" t="s">
        <v>1413</v>
      </c>
      <c r="G1015" s="153" t="s">
        <v>8</v>
      </c>
      <c r="H1015" s="253">
        <v>25</v>
      </c>
      <c r="I1015" s="137" t="s">
        <v>1197</v>
      </c>
      <c r="J1015" s="151">
        <v>2</v>
      </c>
      <c r="K1015" s="172">
        <f t="shared" si="41"/>
        <v>50</v>
      </c>
    </row>
    <row r="1016" spans="1:11" x14ac:dyDescent="0.25">
      <c r="A1016" s="131">
        <v>162</v>
      </c>
      <c r="B1016" s="131">
        <v>45</v>
      </c>
      <c r="C1016" s="132" t="s">
        <v>1219</v>
      </c>
      <c r="D1016" s="131">
        <v>1</v>
      </c>
      <c r="E1016" s="133">
        <v>9</v>
      </c>
      <c r="F1016" s="144" t="s">
        <v>1224</v>
      </c>
      <c r="G1016" s="147" t="s">
        <v>8</v>
      </c>
      <c r="H1016" s="241">
        <v>38.700000000000003</v>
      </c>
      <c r="I1016" s="137" t="s">
        <v>1197</v>
      </c>
      <c r="J1016" s="147">
        <v>4</v>
      </c>
      <c r="K1016" s="136">
        <f t="shared" ref="K1016:K1051" si="42">J1016*H1016</f>
        <v>154.80000000000001</v>
      </c>
    </row>
    <row r="1017" spans="1:11" x14ac:dyDescent="0.25">
      <c r="A1017" s="131">
        <v>1473</v>
      </c>
      <c r="B1017" s="131">
        <v>57</v>
      </c>
      <c r="C1017" s="132" t="s">
        <v>1722</v>
      </c>
      <c r="D1017" s="171">
        <v>4</v>
      </c>
      <c r="E1017" s="135">
        <v>32</v>
      </c>
      <c r="F1017" s="157" t="s">
        <v>1728</v>
      </c>
      <c r="G1017" s="170" t="s">
        <v>8</v>
      </c>
      <c r="H1017" s="251">
        <v>10</v>
      </c>
      <c r="I1017" s="137" t="s">
        <v>1197</v>
      </c>
      <c r="J1017" s="170">
        <v>1</v>
      </c>
      <c r="K1017" s="172">
        <f t="shared" si="42"/>
        <v>10</v>
      </c>
    </row>
    <row r="1018" spans="1:11" x14ac:dyDescent="0.25">
      <c r="A1018" s="131">
        <v>2024</v>
      </c>
      <c r="B1018" s="131">
        <v>64</v>
      </c>
      <c r="C1018" s="132" t="s">
        <v>1789</v>
      </c>
      <c r="D1018" s="171">
        <v>1</v>
      </c>
      <c r="E1018" s="133">
        <v>49</v>
      </c>
      <c r="F1018" s="144" t="s">
        <v>1806</v>
      </c>
      <c r="G1018" s="147" t="s">
        <v>8</v>
      </c>
      <c r="H1018" s="240">
        <v>200</v>
      </c>
      <c r="I1018" s="137" t="s">
        <v>1197</v>
      </c>
      <c r="J1018" s="147">
        <v>2</v>
      </c>
      <c r="K1018" s="172">
        <f t="shared" si="42"/>
        <v>400</v>
      </c>
    </row>
    <row r="1019" spans="1:11" x14ac:dyDescent="0.25">
      <c r="A1019" s="131">
        <v>2876</v>
      </c>
      <c r="B1019" s="131">
        <v>67</v>
      </c>
      <c r="C1019" s="132" t="s">
        <v>2195</v>
      </c>
      <c r="D1019" s="171">
        <v>3</v>
      </c>
      <c r="E1019" s="133">
        <v>46</v>
      </c>
      <c r="F1019" s="139" t="s">
        <v>2217</v>
      </c>
      <c r="G1019" s="141" t="s">
        <v>8</v>
      </c>
      <c r="H1019" s="232">
        <v>6.5018000000000002</v>
      </c>
      <c r="I1019" s="137" t="s">
        <v>1197</v>
      </c>
      <c r="J1019" s="141">
        <v>5</v>
      </c>
      <c r="K1019" s="136">
        <f t="shared" si="42"/>
        <v>32.509</v>
      </c>
    </row>
    <row r="1020" spans="1:11" x14ac:dyDescent="0.25">
      <c r="A1020" s="131">
        <v>2809</v>
      </c>
      <c r="B1020" s="131">
        <v>68</v>
      </c>
      <c r="C1020" s="132" t="s">
        <v>2163</v>
      </c>
      <c r="D1020" s="171">
        <v>13</v>
      </c>
      <c r="E1020" s="133">
        <v>40</v>
      </c>
      <c r="F1020" s="139" t="s">
        <v>2189</v>
      </c>
      <c r="G1020" s="141" t="s">
        <v>8</v>
      </c>
      <c r="H1020" s="232">
        <v>7</v>
      </c>
      <c r="I1020" s="137" t="s">
        <v>1197</v>
      </c>
      <c r="J1020" s="141">
        <v>1</v>
      </c>
      <c r="K1020" s="172">
        <f t="shared" si="42"/>
        <v>7</v>
      </c>
    </row>
    <row r="1021" spans="1:11" x14ac:dyDescent="0.25">
      <c r="A1021" s="131">
        <v>2819</v>
      </c>
      <c r="B1021" s="131">
        <v>67</v>
      </c>
      <c r="C1021" s="132" t="s">
        <v>2195</v>
      </c>
      <c r="D1021" s="171">
        <v>1</v>
      </c>
      <c r="E1021" s="133">
        <v>1</v>
      </c>
      <c r="F1021" s="139" t="s">
        <v>2196</v>
      </c>
      <c r="G1021" s="141" t="s">
        <v>8</v>
      </c>
      <c r="H1021" s="232">
        <v>50</v>
      </c>
      <c r="I1021" s="137" t="s">
        <v>1178</v>
      </c>
      <c r="J1021" s="141">
        <v>6</v>
      </c>
      <c r="K1021" s="172">
        <f t="shared" si="42"/>
        <v>300</v>
      </c>
    </row>
    <row r="1022" spans="1:11" x14ac:dyDescent="0.25">
      <c r="A1022" s="131">
        <v>3837</v>
      </c>
      <c r="B1022" s="131">
        <v>53</v>
      </c>
      <c r="C1022" s="132" t="s">
        <v>2500</v>
      </c>
      <c r="D1022" s="131">
        <v>9</v>
      </c>
      <c r="E1022" s="133">
        <v>17</v>
      </c>
      <c r="F1022" s="154" t="s">
        <v>2523</v>
      </c>
      <c r="G1022" s="141" t="s">
        <v>8</v>
      </c>
      <c r="H1022" s="232">
        <v>200</v>
      </c>
      <c r="I1022" s="137" t="s">
        <v>1200</v>
      </c>
      <c r="J1022" s="141">
        <v>1</v>
      </c>
      <c r="K1022" s="136">
        <f t="shared" si="42"/>
        <v>200</v>
      </c>
    </row>
    <row r="1023" spans="1:11" x14ac:dyDescent="0.25">
      <c r="A1023" s="131">
        <v>2188</v>
      </c>
      <c r="B1023" s="131">
        <v>3</v>
      </c>
      <c r="C1023" s="132" t="s">
        <v>1829</v>
      </c>
      <c r="D1023" s="171">
        <v>6</v>
      </c>
      <c r="E1023" s="133">
        <v>1</v>
      </c>
      <c r="F1023" s="139" t="s">
        <v>1838</v>
      </c>
      <c r="G1023" s="163" t="s">
        <v>1309</v>
      </c>
      <c r="H1023" s="232">
        <v>1016</v>
      </c>
      <c r="I1023" s="137" t="s">
        <v>1178</v>
      </c>
      <c r="J1023" s="141">
        <v>250</v>
      </c>
      <c r="K1023" s="172">
        <f t="shared" si="42"/>
        <v>254000</v>
      </c>
    </row>
    <row r="1024" spans="1:11" x14ac:dyDescent="0.25">
      <c r="A1024" s="131">
        <v>2744</v>
      </c>
      <c r="B1024" s="131">
        <v>68</v>
      </c>
      <c r="C1024" s="132" t="s">
        <v>2163</v>
      </c>
      <c r="D1024" s="171">
        <v>5</v>
      </c>
      <c r="E1024" s="133">
        <v>1</v>
      </c>
      <c r="F1024" s="139" t="s">
        <v>2166</v>
      </c>
      <c r="G1024" s="141" t="s">
        <v>2167</v>
      </c>
      <c r="H1024" s="232">
        <v>1300</v>
      </c>
      <c r="I1024" s="137" t="s">
        <v>1178</v>
      </c>
      <c r="J1024" s="141">
        <v>12</v>
      </c>
      <c r="K1024" s="136">
        <f t="shared" si="42"/>
        <v>15600</v>
      </c>
    </row>
    <row r="1025" spans="1:11" x14ac:dyDescent="0.25">
      <c r="A1025" s="131">
        <v>2354</v>
      </c>
      <c r="B1025" s="131">
        <v>60</v>
      </c>
      <c r="C1025" s="132" t="s">
        <v>1862</v>
      </c>
      <c r="D1025" s="171">
        <v>7</v>
      </c>
      <c r="E1025" s="133">
        <v>11</v>
      </c>
      <c r="F1025" s="139" t="s">
        <v>1963</v>
      </c>
      <c r="G1025" s="163" t="s">
        <v>1718</v>
      </c>
      <c r="H1025" s="232">
        <v>70</v>
      </c>
      <c r="I1025" s="137" t="s">
        <v>1200</v>
      </c>
      <c r="J1025" s="141">
        <v>20</v>
      </c>
      <c r="K1025" s="172">
        <f t="shared" si="42"/>
        <v>1400</v>
      </c>
    </row>
    <row r="1026" spans="1:11" x14ac:dyDescent="0.25">
      <c r="A1026" s="131">
        <v>2246</v>
      </c>
      <c r="B1026" s="131">
        <v>60</v>
      </c>
      <c r="C1026" s="132" t="s">
        <v>1862</v>
      </c>
      <c r="D1026" s="171">
        <v>3</v>
      </c>
      <c r="E1026" s="133">
        <v>2</v>
      </c>
      <c r="F1026" s="178" t="s">
        <v>1869</v>
      </c>
      <c r="G1026" s="163" t="s">
        <v>8</v>
      </c>
      <c r="H1026" s="232">
        <v>40</v>
      </c>
      <c r="I1026" s="137" t="s">
        <v>1200</v>
      </c>
      <c r="J1026" s="141">
        <v>30</v>
      </c>
      <c r="K1026" s="172">
        <f t="shared" si="42"/>
        <v>1200</v>
      </c>
    </row>
    <row r="1027" spans="1:11" x14ac:dyDescent="0.25">
      <c r="A1027" s="131">
        <v>2681</v>
      </c>
      <c r="B1027" s="131">
        <v>63</v>
      </c>
      <c r="C1027" s="132" t="s">
        <v>2055</v>
      </c>
      <c r="D1027" s="171">
        <v>4</v>
      </c>
      <c r="E1027" s="133">
        <v>116</v>
      </c>
      <c r="F1027" s="139" t="s">
        <v>2144</v>
      </c>
      <c r="G1027" s="141" t="s">
        <v>1209</v>
      </c>
      <c r="H1027" s="232">
        <v>24</v>
      </c>
      <c r="I1027" s="137" t="s">
        <v>1200</v>
      </c>
      <c r="J1027" s="141">
        <v>6</v>
      </c>
      <c r="K1027" s="136">
        <f t="shared" si="42"/>
        <v>144</v>
      </c>
    </row>
    <row r="1028" spans="1:11" x14ac:dyDescent="0.25">
      <c r="A1028" s="131">
        <v>2682</v>
      </c>
      <c r="B1028" s="131">
        <v>63</v>
      </c>
      <c r="C1028" s="132" t="s">
        <v>2055</v>
      </c>
      <c r="D1028" s="171">
        <v>4</v>
      </c>
      <c r="E1028" s="133">
        <v>117</v>
      </c>
      <c r="F1028" s="139" t="s">
        <v>2145</v>
      </c>
      <c r="G1028" s="141" t="s">
        <v>8</v>
      </c>
      <c r="H1028" s="232">
        <v>15</v>
      </c>
      <c r="I1028" s="137" t="s">
        <v>1200</v>
      </c>
      <c r="J1028" s="141">
        <v>12</v>
      </c>
      <c r="K1028" s="172">
        <f t="shared" si="42"/>
        <v>180</v>
      </c>
    </row>
    <row r="1029" spans="1:11" x14ac:dyDescent="0.25">
      <c r="A1029" s="131">
        <v>662</v>
      </c>
      <c r="B1029" s="131">
        <v>33</v>
      </c>
      <c r="C1029" s="132" t="s">
        <v>1440</v>
      </c>
      <c r="D1029" s="131">
        <v>1</v>
      </c>
      <c r="E1029" s="133">
        <v>42</v>
      </c>
      <c r="F1029" s="157" t="s">
        <v>1478</v>
      </c>
      <c r="G1029" s="166" t="s">
        <v>8</v>
      </c>
      <c r="H1029" s="238">
        <v>4</v>
      </c>
      <c r="I1029" s="137" t="s">
        <v>1200</v>
      </c>
      <c r="J1029" s="166">
        <v>40</v>
      </c>
      <c r="K1029" s="136">
        <f t="shared" si="42"/>
        <v>160</v>
      </c>
    </row>
    <row r="1030" spans="1:11" x14ac:dyDescent="0.25">
      <c r="A1030" s="131">
        <v>2341</v>
      </c>
      <c r="B1030" s="131">
        <v>60</v>
      </c>
      <c r="C1030" s="132" t="s">
        <v>1862</v>
      </c>
      <c r="D1030" s="171">
        <v>6</v>
      </c>
      <c r="E1030" s="133">
        <v>84</v>
      </c>
      <c r="F1030" s="139" t="s">
        <v>1954</v>
      </c>
      <c r="G1030" s="163" t="s">
        <v>1778</v>
      </c>
      <c r="H1030" s="232">
        <v>35</v>
      </c>
      <c r="I1030" s="137" t="s">
        <v>1851</v>
      </c>
      <c r="J1030" s="141">
        <v>60</v>
      </c>
      <c r="K1030" s="136">
        <f t="shared" si="42"/>
        <v>2100</v>
      </c>
    </row>
    <row r="1031" spans="1:11" x14ac:dyDescent="0.25">
      <c r="A1031" s="131">
        <v>4135</v>
      </c>
      <c r="B1031" s="131">
        <v>50</v>
      </c>
      <c r="C1031" s="132" t="s">
        <v>2594</v>
      </c>
      <c r="D1031" s="131">
        <v>2</v>
      </c>
      <c r="E1031" s="133">
        <v>2</v>
      </c>
      <c r="F1031" s="139" t="s">
        <v>2614</v>
      </c>
      <c r="G1031" s="141" t="s">
        <v>9</v>
      </c>
      <c r="H1031" s="232">
        <v>5000</v>
      </c>
      <c r="I1031" s="137" t="s">
        <v>1178</v>
      </c>
      <c r="J1031" s="141">
        <v>1</v>
      </c>
      <c r="K1031" s="136">
        <f t="shared" si="42"/>
        <v>5000</v>
      </c>
    </row>
    <row r="1032" spans="1:11" x14ac:dyDescent="0.25">
      <c r="A1032" s="131">
        <v>2769</v>
      </c>
      <c r="B1032" s="131">
        <v>68</v>
      </c>
      <c r="C1032" s="132" t="s">
        <v>2163</v>
      </c>
      <c r="D1032" s="171">
        <v>12</v>
      </c>
      <c r="E1032" s="133">
        <v>1</v>
      </c>
      <c r="F1032" s="139" t="s">
        <v>2182</v>
      </c>
      <c r="G1032" s="141" t="s">
        <v>8</v>
      </c>
      <c r="H1032" s="232">
        <v>250</v>
      </c>
      <c r="I1032" s="137" t="s">
        <v>1200</v>
      </c>
      <c r="J1032" s="141">
        <v>12</v>
      </c>
      <c r="K1032" s="136">
        <f t="shared" si="42"/>
        <v>3000</v>
      </c>
    </row>
    <row r="1033" spans="1:11" x14ac:dyDescent="0.25">
      <c r="A1033" s="131">
        <v>4501</v>
      </c>
      <c r="B1033" s="131">
        <v>56</v>
      </c>
      <c r="C1033" s="132" t="s">
        <v>2685</v>
      </c>
      <c r="D1033" s="131">
        <v>13</v>
      </c>
      <c r="E1033" s="179">
        <v>64</v>
      </c>
      <c r="F1033" s="139" t="s">
        <v>2182</v>
      </c>
      <c r="G1033" s="141" t="s">
        <v>8</v>
      </c>
      <c r="H1033" s="232">
        <v>20</v>
      </c>
      <c r="I1033" s="137" t="s">
        <v>1200</v>
      </c>
      <c r="J1033" s="141">
        <v>1</v>
      </c>
      <c r="K1033" s="136">
        <f t="shared" si="42"/>
        <v>20</v>
      </c>
    </row>
    <row r="1034" spans="1:11" x14ac:dyDescent="0.25">
      <c r="A1034" s="131">
        <v>2336</v>
      </c>
      <c r="B1034" s="131">
        <v>60</v>
      </c>
      <c r="C1034" s="132" t="s">
        <v>1862</v>
      </c>
      <c r="D1034" s="171">
        <v>6</v>
      </c>
      <c r="E1034" s="133">
        <v>79</v>
      </c>
      <c r="F1034" s="139" t="s">
        <v>1950</v>
      </c>
      <c r="G1034" s="163" t="s">
        <v>1896</v>
      </c>
      <c r="H1034" s="232">
        <v>50</v>
      </c>
      <c r="I1034" s="137" t="s">
        <v>1200</v>
      </c>
      <c r="J1034" s="141">
        <v>140</v>
      </c>
      <c r="K1034" s="172">
        <f t="shared" si="42"/>
        <v>7000</v>
      </c>
    </row>
    <row r="1035" spans="1:11" x14ac:dyDescent="0.25">
      <c r="A1035" s="131">
        <v>2338</v>
      </c>
      <c r="B1035" s="131">
        <v>60</v>
      </c>
      <c r="C1035" s="132" t="s">
        <v>1862</v>
      </c>
      <c r="D1035" s="171">
        <v>6</v>
      </c>
      <c r="E1035" s="133">
        <v>81</v>
      </c>
      <c r="F1035" s="139" t="s">
        <v>1951</v>
      </c>
      <c r="G1035" s="163" t="s">
        <v>1896</v>
      </c>
      <c r="H1035" s="232">
        <v>35</v>
      </c>
      <c r="I1035" s="137" t="s">
        <v>1200</v>
      </c>
      <c r="J1035" s="141">
        <v>70</v>
      </c>
      <c r="K1035" s="136">
        <f t="shared" si="42"/>
        <v>2450</v>
      </c>
    </row>
    <row r="1036" spans="1:11" x14ac:dyDescent="0.25">
      <c r="A1036" s="131">
        <v>2602</v>
      </c>
      <c r="B1036" s="131">
        <v>63</v>
      </c>
      <c r="C1036" s="132" t="s">
        <v>2055</v>
      </c>
      <c r="D1036" s="171">
        <v>4</v>
      </c>
      <c r="E1036" s="133">
        <v>29</v>
      </c>
      <c r="F1036" s="139" t="s">
        <v>2083</v>
      </c>
      <c r="G1036" s="141" t="s">
        <v>1360</v>
      </c>
      <c r="H1036" s="232">
        <v>36</v>
      </c>
      <c r="I1036" s="137" t="s">
        <v>1200</v>
      </c>
      <c r="J1036" s="141">
        <v>30</v>
      </c>
      <c r="K1036" s="136">
        <f t="shared" si="42"/>
        <v>1080</v>
      </c>
    </row>
    <row r="1037" spans="1:11" x14ac:dyDescent="0.25">
      <c r="A1037" s="131">
        <v>3153</v>
      </c>
      <c r="B1037" s="131">
        <v>51</v>
      </c>
      <c r="C1037" s="132" t="s">
        <v>2298</v>
      </c>
      <c r="D1037" s="131">
        <v>4</v>
      </c>
      <c r="E1037" s="184">
        <f>+E1036+1</f>
        <v>30</v>
      </c>
      <c r="F1037" s="157" t="s">
        <v>2341</v>
      </c>
      <c r="G1037" s="141" t="s">
        <v>8</v>
      </c>
      <c r="H1037" s="232">
        <v>170</v>
      </c>
      <c r="I1037" s="137" t="s">
        <v>1200</v>
      </c>
      <c r="J1037" s="141">
        <v>1</v>
      </c>
      <c r="K1037" s="172">
        <f t="shared" si="42"/>
        <v>170</v>
      </c>
    </row>
    <row r="1038" spans="1:11" x14ac:dyDescent="0.25">
      <c r="A1038" s="131">
        <v>20</v>
      </c>
      <c r="B1038" s="131">
        <v>36</v>
      </c>
      <c r="C1038" s="132" t="s">
        <v>1183</v>
      </c>
      <c r="D1038" s="131">
        <v>2</v>
      </c>
      <c r="E1038" s="133">
        <v>7</v>
      </c>
      <c r="F1038" s="145" t="s">
        <v>1201</v>
      </c>
      <c r="G1038" s="141" t="s">
        <v>8</v>
      </c>
      <c r="H1038" s="232">
        <v>80</v>
      </c>
      <c r="I1038" s="137" t="s">
        <v>1200</v>
      </c>
      <c r="J1038" s="141">
        <v>1</v>
      </c>
      <c r="K1038" s="136">
        <f t="shared" si="42"/>
        <v>80</v>
      </c>
    </row>
    <row r="1039" spans="1:11" x14ac:dyDescent="0.25">
      <c r="A1039" s="131">
        <v>2877</v>
      </c>
      <c r="B1039" s="131">
        <v>67</v>
      </c>
      <c r="C1039" s="132" t="s">
        <v>2195</v>
      </c>
      <c r="D1039" s="171">
        <v>3</v>
      </c>
      <c r="E1039" s="133">
        <v>47</v>
      </c>
      <c r="F1039" s="139" t="s">
        <v>1201</v>
      </c>
      <c r="G1039" s="141" t="s">
        <v>1778</v>
      </c>
      <c r="H1039" s="232">
        <v>200</v>
      </c>
      <c r="I1039" s="137" t="s">
        <v>1197</v>
      </c>
      <c r="J1039" s="141">
        <v>1</v>
      </c>
      <c r="K1039" s="172">
        <f t="shared" si="42"/>
        <v>200</v>
      </c>
    </row>
    <row r="1040" spans="1:11" x14ac:dyDescent="0.25">
      <c r="A1040" s="131">
        <v>2121</v>
      </c>
      <c r="B1040" s="131">
        <v>70</v>
      </c>
      <c r="C1040" s="132" t="s">
        <v>1819</v>
      </c>
      <c r="D1040" s="171">
        <v>1</v>
      </c>
      <c r="E1040" s="192">
        <v>1</v>
      </c>
      <c r="F1040" s="139" t="s">
        <v>1820</v>
      </c>
      <c r="G1040" s="163" t="s">
        <v>8</v>
      </c>
      <c r="H1040" s="246">
        <v>250</v>
      </c>
      <c r="I1040" s="137" t="s">
        <v>1200</v>
      </c>
      <c r="J1040" s="163">
        <v>1</v>
      </c>
      <c r="K1040" s="136">
        <f t="shared" si="42"/>
        <v>250</v>
      </c>
    </row>
    <row r="1041" spans="1:11" x14ac:dyDescent="0.25">
      <c r="A1041" s="131">
        <v>1223</v>
      </c>
      <c r="B1041" s="131">
        <v>44</v>
      </c>
      <c r="C1041" s="132" t="s">
        <v>1594</v>
      </c>
      <c r="D1041" s="171">
        <v>8</v>
      </c>
      <c r="E1041" s="133">
        <v>45</v>
      </c>
      <c r="F1041" s="157" t="s">
        <v>1616</v>
      </c>
      <c r="G1041" s="141" t="s">
        <v>8</v>
      </c>
      <c r="H1041" s="250">
        <v>80</v>
      </c>
      <c r="I1041" s="137" t="s">
        <v>1200</v>
      </c>
      <c r="J1041" s="176">
        <v>1</v>
      </c>
      <c r="K1041" s="136">
        <f t="shared" si="42"/>
        <v>80</v>
      </c>
    </row>
    <row r="1042" spans="1:11" x14ac:dyDescent="0.25">
      <c r="A1042" s="131">
        <v>1701</v>
      </c>
      <c r="B1042" s="131">
        <v>57</v>
      </c>
      <c r="C1042" s="132" t="s">
        <v>1751</v>
      </c>
      <c r="D1042" s="171">
        <v>14</v>
      </c>
      <c r="E1042" s="133">
        <v>45</v>
      </c>
      <c r="F1042" s="157" t="s">
        <v>1616</v>
      </c>
      <c r="G1042" s="141" t="s">
        <v>8</v>
      </c>
      <c r="H1042" s="232">
        <v>80</v>
      </c>
      <c r="I1042" s="137" t="s">
        <v>1200</v>
      </c>
      <c r="J1042" s="176">
        <v>1</v>
      </c>
      <c r="K1042" s="136">
        <f t="shared" si="42"/>
        <v>80</v>
      </c>
    </row>
    <row r="1043" spans="1:11" x14ac:dyDescent="0.25">
      <c r="A1043" s="131">
        <v>1958</v>
      </c>
      <c r="B1043" s="131">
        <v>64</v>
      </c>
      <c r="C1043" s="132" t="s">
        <v>1777</v>
      </c>
      <c r="D1043" s="171">
        <v>9</v>
      </c>
      <c r="E1043" s="133">
        <v>1</v>
      </c>
      <c r="F1043" s="144" t="s">
        <v>1784</v>
      </c>
      <c r="G1043" s="147" t="s">
        <v>8</v>
      </c>
      <c r="H1043" s="240">
        <v>350</v>
      </c>
      <c r="I1043" s="137" t="s">
        <v>1200</v>
      </c>
      <c r="J1043" s="147">
        <v>1</v>
      </c>
      <c r="K1043" s="172">
        <f t="shared" si="42"/>
        <v>350</v>
      </c>
    </row>
    <row r="1044" spans="1:11" x14ac:dyDescent="0.25">
      <c r="A1044" s="131">
        <v>775</v>
      </c>
      <c r="B1044" s="131">
        <v>34</v>
      </c>
      <c r="C1044" s="132" t="s">
        <v>1531</v>
      </c>
      <c r="D1044" s="171">
        <v>5</v>
      </c>
      <c r="E1044" s="133">
        <v>2</v>
      </c>
      <c r="F1044" s="173" t="s">
        <v>1543</v>
      </c>
      <c r="G1044" s="163" t="s">
        <v>8</v>
      </c>
      <c r="H1044" s="239">
        <v>400</v>
      </c>
      <c r="I1044" s="137" t="s">
        <v>1200</v>
      </c>
      <c r="J1044" s="163">
        <v>1</v>
      </c>
      <c r="K1044" s="136">
        <f t="shared" si="42"/>
        <v>400</v>
      </c>
    </row>
    <row r="1045" spans="1:11" x14ac:dyDescent="0.25">
      <c r="A1045" s="131">
        <v>3255</v>
      </c>
      <c r="B1045" s="131">
        <v>49</v>
      </c>
      <c r="C1045" s="132" t="s">
        <v>2350</v>
      </c>
      <c r="D1045" s="171">
        <v>1</v>
      </c>
      <c r="E1045" s="133">
        <v>14</v>
      </c>
      <c r="F1045" s="139" t="s">
        <v>2361</v>
      </c>
      <c r="G1045" s="141" t="s">
        <v>22</v>
      </c>
      <c r="H1045" s="232">
        <v>90</v>
      </c>
      <c r="I1045" s="137" t="s">
        <v>1200</v>
      </c>
      <c r="J1045" s="141">
        <v>5</v>
      </c>
      <c r="K1045" s="136">
        <f t="shared" si="42"/>
        <v>450</v>
      </c>
    </row>
    <row r="1046" spans="1:11" ht="25.5" x14ac:dyDescent="0.25">
      <c r="A1046" s="131">
        <v>253</v>
      </c>
      <c r="B1046" s="131">
        <v>45</v>
      </c>
      <c r="C1046" s="132" t="s">
        <v>1253</v>
      </c>
      <c r="D1046" s="131">
        <v>6</v>
      </c>
      <c r="E1046" s="141">
        <v>1</v>
      </c>
      <c r="F1046" s="139" t="s">
        <v>1262</v>
      </c>
      <c r="G1046" s="141" t="s">
        <v>22</v>
      </c>
      <c r="H1046" s="232">
        <v>900</v>
      </c>
      <c r="I1046" s="137" t="s">
        <v>1200</v>
      </c>
      <c r="J1046" s="141">
        <v>1</v>
      </c>
      <c r="K1046" s="136">
        <f t="shared" si="42"/>
        <v>900</v>
      </c>
    </row>
    <row r="1047" spans="1:11" x14ac:dyDescent="0.25">
      <c r="A1047" s="131">
        <v>2346</v>
      </c>
      <c r="B1047" s="131">
        <v>60</v>
      </c>
      <c r="C1047" s="132" t="s">
        <v>1862</v>
      </c>
      <c r="D1047" s="171">
        <v>7</v>
      </c>
      <c r="E1047" s="133">
        <v>3</v>
      </c>
      <c r="F1047" s="139" t="s">
        <v>1957</v>
      </c>
      <c r="G1047" s="163" t="s">
        <v>1718</v>
      </c>
      <c r="H1047" s="232">
        <v>115</v>
      </c>
      <c r="I1047" s="137" t="s">
        <v>1200</v>
      </c>
      <c r="J1047" s="141">
        <v>4</v>
      </c>
      <c r="K1047" s="136">
        <f t="shared" si="42"/>
        <v>460</v>
      </c>
    </row>
    <row r="1048" spans="1:11" x14ac:dyDescent="0.25">
      <c r="A1048" s="131">
        <v>2350</v>
      </c>
      <c r="B1048" s="131">
        <v>60</v>
      </c>
      <c r="C1048" s="132" t="s">
        <v>1862</v>
      </c>
      <c r="D1048" s="171">
        <v>7</v>
      </c>
      <c r="E1048" s="133">
        <v>7</v>
      </c>
      <c r="F1048" s="139" t="s">
        <v>1961</v>
      </c>
      <c r="G1048" s="163" t="s">
        <v>1718</v>
      </c>
      <c r="H1048" s="232">
        <v>135</v>
      </c>
      <c r="I1048" s="137" t="s">
        <v>1200</v>
      </c>
      <c r="J1048" s="141">
        <v>10</v>
      </c>
      <c r="K1048" s="136">
        <f t="shared" si="42"/>
        <v>1350</v>
      </c>
    </row>
    <row r="1049" spans="1:11" x14ac:dyDescent="0.25">
      <c r="A1049" s="131">
        <v>2349</v>
      </c>
      <c r="B1049" s="131">
        <v>60</v>
      </c>
      <c r="C1049" s="132" t="s">
        <v>1862</v>
      </c>
      <c r="D1049" s="171">
        <v>7</v>
      </c>
      <c r="E1049" s="133">
        <v>6</v>
      </c>
      <c r="F1049" s="139" t="s">
        <v>1960</v>
      </c>
      <c r="G1049" s="163" t="s">
        <v>1718</v>
      </c>
      <c r="H1049" s="232">
        <v>135</v>
      </c>
      <c r="I1049" s="137" t="s">
        <v>1200</v>
      </c>
      <c r="J1049" s="141">
        <v>10</v>
      </c>
      <c r="K1049" s="136">
        <f t="shared" si="42"/>
        <v>1350</v>
      </c>
    </row>
    <row r="1050" spans="1:11" x14ac:dyDescent="0.25">
      <c r="A1050" s="131">
        <v>4124</v>
      </c>
      <c r="B1050" s="131">
        <v>50</v>
      </c>
      <c r="C1050" s="132" t="s">
        <v>2594</v>
      </c>
      <c r="D1050" s="131">
        <v>1</v>
      </c>
      <c r="E1050" s="133">
        <v>19</v>
      </c>
      <c r="F1050" s="139" t="s">
        <v>2609</v>
      </c>
      <c r="G1050" s="141" t="s">
        <v>8</v>
      </c>
      <c r="H1050" s="232">
        <v>20</v>
      </c>
      <c r="I1050" s="137" t="s">
        <v>1178</v>
      </c>
      <c r="J1050" s="141">
        <v>400</v>
      </c>
      <c r="K1050" s="136">
        <f t="shared" si="42"/>
        <v>8000</v>
      </c>
    </row>
    <row r="1051" spans="1:11" x14ac:dyDescent="0.25">
      <c r="A1051" s="131">
        <v>2510</v>
      </c>
      <c r="B1051" s="131">
        <v>5</v>
      </c>
      <c r="C1051" s="132" t="s">
        <v>1997</v>
      </c>
      <c r="D1051" s="171">
        <v>6</v>
      </c>
      <c r="E1051" s="196">
        <v>24</v>
      </c>
      <c r="F1051" s="139" t="s">
        <v>2043</v>
      </c>
      <c r="G1051" s="202" t="s">
        <v>22</v>
      </c>
      <c r="H1051" s="264">
        <v>8</v>
      </c>
      <c r="I1051" s="137" t="s">
        <v>1200</v>
      </c>
      <c r="J1051" s="202">
        <v>80</v>
      </c>
      <c r="K1051" s="136">
        <f t="shared" si="42"/>
        <v>640</v>
      </c>
    </row>
    <row r="1052" spans="1:11" x14ac:dyDescent="0.25">
      <c r="A1052" s="131">
        <v>3497</v>
      </c>
      <c r="B1052" s="131">
        <v>48</v>
      </c>
      <c r="C1052" s="132" t="s">
        <v>2417</v>
      </c>
      <c r="D1052" s="131">
        <v>6</v>
      </c>
      <c r="E1052" s="133">
        <v>8</v>
      </c>
      <c r="F1052" s="139" t="s">
        <v>2448</v>
      </c>
      <c r="G1052" s="141" t="s">
        <v>8</v>
      </c>
      <c r="H1052" s="232">
        <v>2.8</v>
      </c>
      <c r="I1052" s="137" t="s">
        <v>1197</v>
      </c>
      <c r="J1052" s="141">
        <v>1</v>
      </c>
      <c r="K1052" s="136">
        <f t="shared" ref="K1052" si="43">J1052*H1052</f>
        <v>2.8</v>
      </c>
    </row>
    <row r="1053" spans="1:11" x14ac:dyDescent="0.25">
      <c r="A1053" s="131">
        <v>423</v>
      </c>
      <c r="B1053" s="131">
        <v>32</v>
      </c>
      <c r="C1053" s="132" t="s">
        <v>1309</v>
      </c>
      <c r="D1053" s="131">
        <v>13</v>
      </c>
      <c r="E1053" s="133">
        <v>25</v>
      </c>
      <c r="F1053" s="139" t="s">
        <v>1355</v>
      </c>
      <c r="G1053" s="141" t="s">
        <v>8</v>
      </c>
      <c r="H1053" s="237">
        <v>2.1</v>
      </c>
      <c r="I1053" s="156" t="s">
        <v>1197</v>
      </c>
      <c r="J1053" s="141">
        <v>20</v>
      </c>
      <c r="K1053" s="136">
        <f t="shared" ref="K1053:K1067" si="44">J1053*H1053</f>
        <v>42</v>
      </c>
    </row>
    <row r="1054" spans="1:11" x14ac:dyDescent="0.25">
      <c r="A1054" s="131">
        <v>3828</v>
      </c>
      <c r="B1054" s="131">
        <v>53</v>
      </c>
      <c r="C1054" s="132" t="s">
        <v>2500</v>
      </c>
      <c r="D1054" s="131">
        <v>9</v>
      </c>
      <c r="E1054" s="133">
        <v>8</v>
      </c>
      <c r="F1054" s="139" t="s">
        <v>1571</v>
      </c>
      <c r="G1054" s="141" t="s">
        <v>8</v>
      </c>
      <c r="H1054" s="232">
        <v>1.97</v>
      </c>
      <c r="I1054" s="137" t="s">
        <v>1197</v>
      </c>
      <c r="J1054" s="141">
        <v>100</v>
      </c>
      <c r="K1054" s="136">
        <f t="shared" si="44"/>
        <v>197</v>
      </c>
    </row>
    <row r="1055" spans="1:11" x14ac:dyDescent="0.25">
      <c r="A1055" s="131">
        <v>3882</v>
      </c>
      <c r="B1055" s="131">
        <v>53</v>
      </c>
      <c r="C1055" s="132" t="s">
        <v>2500</v>
      </c>
      <c r="D1055" s="131">
        <v>11</v>
      </c>
      <c r="E1055" s="133">
        <v>4</v>
      </c>
      <c r="F1055" s="154" t="s">
        <v>1571</v>
      </c>
      <c r="G1055" s="141" t="s">
        <v>1209</v>
      </c>
      <c r="H1055" s="232">
        <v>15</v>
      </c>
      <c r="I1055" s="137" t="s">
        <v>1197</v>
      </c>
      <c r="J1055" s="141">
        <v>2</v>
      </c>
      <c r="K1055" s="136">
        <f t="shared" si="44"/>
        <v>30</v>
      </c>
    </row>
    <row r="1056" spans="1:11" x14ac:dyDescent="0.25">
      <c r="A1056" s="131">
        <v>1476</v>
      </c>
      <c r="B1056" s="131">
        <v>57</v>
      </c>
      <c r="C1056" s="132" t="s">
        <v>1722</v>
      </c>
      <c r="D1056" s="171">
        <v>4</v>
      </c>
      <c r="E1056" s="135">
        <v>35</v>
      </c>
      <c r="F1056" s="157" t="s">
        <v>1585</v>
      </c>
      <c r="G1056" s="170" t="s">
        <v>8</v>
      </c>
      <c r="H1056" s="251">
        <v>2</v>
      </c>
      <c r="I1056" s="137" t="s">
        <v>1197</v>
      </c>
      <c r="J1056" s="170">
        <v>12</v>
      </c>
      <c r="K1056" s="172">
        <f t="shared" si="44"/>
        <v>24</v>
      </c>
    </row>
    <row r="1057" spans="1:11" x14ac:dyDescent="0.25">
      <c r="A1057" s="131">
        <v>2466</v>
      </c>
      <c r="B1057" s="131">
        <v>5</v>
      </c>
      <c r="C1057" s="132" t="s">
        <v>1997</v>
      </c>
      <c r="D1057" s="171">
        <v>5</v>
      </c>
      <c r="E1057" s="196">
        <v>6</v>
      </c>
      <c r="F1057" s="199" t="s">
        <v>2017</v>
      </c>
      <c r="G1057" s="198" t="s">
        <v>8</v>
      </c>
      <c r="H1057" s="243">
        <v>3.5</v>
      </c>
      <c r="I1057" s="137" t="s">
        <v>1197</v>
      </c>
      <c r="J1057" s="198">
        <v>6</v>
      </c>
      <c r="K1057" s="136">
        <f t="shared" si="44"/>
        <v>21</v>
      </c>
    </row>
    <row r="1058" spans="1:11" x14ac:dyDescent="0.25">
      <c r="A1058" s="131">
        <v>2465</v>
      </c>
      <c r="B1058" s="131">
        <v>5</v>
      </c>
      <c r="C1058" s="132" t="s">
        <v>1997</v>
      </c>
      <c r="D1058" s="171">
        <v>5</v>
      </c>
      <c r="E1058" s="196">
        <v>5</v>
      </c>
      <c r="F1058" s="199" t="s">
        <v>2016</v>
      </c>
      <c r="G1058" s="198" t="s">
        <v>8</v>
      </c>
      <c r="H1058" s="243">
        <v>2</v>
      </c>
      <c r="I1058" s="137" t="s">
        <v>1197</v>
      </c>
      <c r="J1058" s="198">
        <v>6</v>
      </c>
      <c r="K1058" s="172">
        <f t="shared" si="44"/>
        <v>12</v>
      </c>
    </row>
    <row r="1059" spans="1:11" x14ac:dyDescent="0.25">
      <c r="A1059" s="131">
        <v>1475</v>
      </c>
      <c r="B1059" s="131">
        <v>57</v>
      </c>
      <c r="C1059" s="132" t="s">
        <v>1722</v>
      </c>
      <c r="D1059" s="171">
        <v>4</v>
      </c>
      <c r="E1059" s="135">
        <v>34</v>
      </c>
      <c r="F1059" s="157" t="s">
        <v>1729</v>
      </c>
      <c r="G1059" s="170" t="s">
        <v>8</v>
      </c>
      <c r="H1059" s="251">
        <v>1.5</v>
      </c>
      <c r="I1059" s="137" t="s">
        <v>1197</v>
      </c>
      <c r="J1059" s="170">
        <v>12</v>
      </c>
      <c r="K1059" s="172">
        <f t="shared" si="44"/>
        <v>18</v>
      </c>
    </row>
    <row r="1060" spans="1:11" x14ac:dyDescent="0.25">
      <c r="A1060" s="131">
        <v>2561</v>
      </c>
      <c r="B1060" s="131">
        <v>61</v>
      </c>
      <c r="C1060" s="132" t="s">
        <v>2044</v>
      </c>
      <c r="D1060" s="171">
        <v>5</v>
      </c>
      <c r="E1060" s="133">
        <v>43</v>
      </c>
      <c r="F1060" s="157" t="s">
        <v>2053</v>
      </c>
      <c r="G1060" s="141" t="s">
        <v>8</v>
      </c>
      <c r="H1060" s="234">
        <v>2</v>
      </c>
      <c r="I1060" s="137" t="s">
        <v>1197</v>
      </c>
      <c r="J1060" s="141">
        <v>14</v>
      </c>
      <c r="K1060" s="172">
        <f t="shared" si="44"/>
        <v>28</v>
      </c>
    </row>
    <row r="1061" spans="1:11" x14ac:dyDescent="0.25">
      <c r="A1061" s="131">
        <v>3069</v>
      </c>
      <c r="B1061" s="131">
        <v>9</v>
      </c>
      <c r="C1061" s="132" t="s">
        <v>2286</v>
      </c>
      <c r="D1061" s="171">
        <v>15</v>
      </c>
      <c r="E1061" s="135">
        <v>40</v>
      </c>
      <c r="F1061" s="139" t="s">
        <v>2297</v>
      </c>
      <c r="G1061" s="141" t="s">
        <v>8</v>
      </c>
      <c r="H1061" s="232">
        <v>1.97</v>
      </c>
      <c r="I1061" s="137" t="s">
        <v>1197</v>
      </c>
      <c r="J1061" s="141">
        <v>24</v>
      </c>
      <c r="K1061" s="172">
        <f t="shared" si="44"/>
        <v>47.28</v>
      </c>
    </row>
    <row r="1062" spans="1:11" x14ac:dyDescent="0.25">
      <c r="A1062" s="131">
        <v>2527</v>
      </c>
      <c r="B1062" s="131">
        <v>61</v>
      </c>
      <c r="C1062" s="132" t="s">
        <v>2044</v>
      </c>
      <c r="D1062" s="171">
        <v>5</v>
      </c>
      <c r="E1062" s="133">
        <v>9</v>
      </c>
      <c r="F1062" s="139" t="s">
        <v>2047</v>
      </c>
      <c r="G1062" s="141" t="s">
        <v>1231</v>
      </c>
      <c r="H1062" s="234">
        <v>14</v>
      </c>
      <c r="I1062" s="137" t="s">
        <v>1197</v>
      </c>
      <c r="J1062" s="141">
        <v>3</v>
      </c>
      <c r="K1062" s="172">
        <f t="shared" si="44"/>
        <v>42</v>
      </c>
    </row>
    <row r="1063" spans="1:11" x14ac:dyDescent="0.25">
      <c r="A1063" s="131">
        <v>3208</v>
      </c>
      <c r="B1063" s="131">
        <v>8</v>
      </c>
      <c r="C1063" s="132" t="s">
        <v>2347</v>
      </c>
      <c r="D1063" s="131">
        <v>13</v>
      </c>
      <c r="E1063" s="135">
        <v>11</v>
      </c>
      <c r="F1063" s="139" t="s">
        <v>2047</v>
      </c>
      <c r="G1063" s="141" t="s">
        <v>1231</v>
      </c>
      <c r="H1063" s="232">
        <v>23.52</v>
      </c>
      <c r="I1063" s="137" t="s">
        <v>1197</v>
      </c>
      <c r="J1063" s="141">
        <v>2</v>
      </c>
      <c r="K1063" s="136">
        <f t="shared" si="44"/>
        <v>47.04</v>
      </c>
    </row>
    <row r="1064" spans="1:11" x14ac:dyDescent="0.25">
      <c r="A1064" s="131">
        <v>3102</v>
      </c>
      <c r="B1064" s="131">
        <v>51</v>
      </c>
      <c r="C1064" s="132" t="s">
        <v>2298</v>
      </c>
      <c r="D1064" s="131">
        <v>1</v>
      </c>
      <c r="E1064" s="133">
        <f>+E1063+1</f>
        <v>12</v>
      </c>
      <c r="F1064" s="162" t="s">
        <v>2308</v>
      </c>
      <c r="G1064" s="141" t="s">
        <v>8</v>
      </c>
      <c r="H1064" s="232">
        <v>1.96</v>
      </c>
      <c r="I1064" s="137" t="s">
        <v>1197</v>
      </c>
      <c r="J1064" s="141">
        <v>36</v>
      </c>
      <c r="K1064" s="136">
        <f t="shared" si="44"/>
        <v>70.56</v>
      </c>
    </row>
    <row r="1065" spans="1:11" x14ac:dyDescent="0.25">
      <c r="A1065" s="131">
        <v>2275</v>
      </c>
      <c r="B1065" s="131">
        <v>60</v>
      </c>
      <c r="C1065" s="132" t="s">
        <v>1862</v>
      </c>
      <c r="D1065" s="171">
        <v>6</v>
      </c>
      <c r="E1065" s="133">
        <v>18</v>
      </c>
      <c r="F1065" s="139" t="s">
        <v>1889</v>
      </c>
      <c r="G1065" s="163" t="s">
        <v>1778</v>
      </c>
      <c r="H1065" s="232">
        <v>2200</v>
      </c>
      <c r="I1065" s="137" t="s">
        <v>1200</v>
      </c>
      <c r="J1065" s="141">
        <v>3</v>
      </c>
      <c r="K1065" s="136">
        <f t="shared" si="44"/>
        <v>6600</v>
      </c>
    </row>
    <row r="1066" spans="1:11" x14ac:dyDescent="0.25">
      <c r="A1066" s="131">
        <v>2276</v>
      </c>
      <c r="B1066" s="131">
        <v>60</v>
      </c>
      <c r="C1066" s="132" t="s">
        <v>1862</v>
      </c>
      <c r="D1066" s="171">
        <v>6</v>
      </c>
      <c r="E1066" s="133">
        <v>19</v>
      </c>
      <c r="F1066" s="139" t="s">
        <v>1890</v>
      </c>
      <c r="G1066" s="163" t="s">
        <v>1778</v>
      </c>
      <c r="H1066" s="232">
        <v>420</v>
      </c>
      <c r="I1066" s="137" t="s">
        <v>1200</v>
      </c>
      <c r="J1066" s="141">
        <v>15</v>
      </c>
      <c r="K1066" s="172">
        <f t="shared" si="44"/>
        <v>6300</v>
      </c>
    </row>
    <row r="1067" spans="1:11" x14ac:dyDescent="0.25">
      <c r="A1067" s="131">
        <v>2939</v>
      </c>
      <c r="B1067" s="131">
        <v>1</v>
      </c>
      <c r="C1067" s="132" t="s">
        <v>2242</v>
      </c>
      <c r="D1067" s="171">
        <v>5</v>
      </c>
      <c r="E1067" s="133">
        <v>1</v>
      </c>
      <c r="F1067" s="154" t="s">
        <v>2248</v>
      </c>
      <c r="G1067" s="141" t="s">
        <v>22</v>
      </c>
      <c r="H1067" s="232">
        <v>52</v>
      </c>
      <c r="I1067" s="137" t="s">
        <v>1344</v>
      </c>
      <c r="J1067" s="141">
        <v>113</v>
      </c>
      <c r="K1067" s="172">
        <f t="shared" si="44"/>
        <v>5876</v>
      </c>
    </row>
    <row r="1068" spans="1:11" x14ac:dyDescent="0.25">
      <c r="A1068" s="131">
        <v>2603</v>
      </c>
      <c r="B1068" s="131">
        <v>63</v>
      </c>
      <c r="C1068" s="132" t="s">
        <v>2055</v>
      </c>
      <c r="D1068" s="171">
        <v>4</v>
      </c>
      <c r="E1068" s="133">
        <v>30</v>
      </c>
      <c r="F1068" s="139" t="s">
        <v>2084</v>
      </c>
      <c r="G1068" s="141" t="s">
        <v>2028</v>
      </c>
      <c r="H1068" s="232">
        <v>7</v>
      </c>
      <c r="I1068" s="137" t="s">
        <v>1200</v>
      </c>
      <c r="J1068" s="141">
        <v>2048</v>
      </c>
      <c r="K1068" s="136">
        <f t="shared" ref="K1068:K1095" si="45">J1068*H1068</f>
        <v>14336</v>
      </c>
    </row>
    <row r="1069" spans="1:11" x14ac:dyDescent="0.25">
      <c r="A1069" s="131">
        <v>2905</v>
      </c>
      <c r="B1069" s="131">
        <v>66</v>
      </c>
      <c r="C1069" s="132" t="s">
        <v>2223</v>
      </c>
      <c r="D1069" s="171">
        <v>1</v>
      </c>
      <c r="E1069" s="133">
        <v>5</v>
      </c>
      <c r="F1069" s="157" t="s">
        <v>2228</v>
      </c>
      <c r="G1069" s="170" t="s">
        <v>2229</v>
      </c>
      <c r="H1069" s="247">
        <v>9</v>
      </c>
      <c r="I1069" s="137" t="s">
        <v>1200</v>
      </c>
      <c r="J1069" s="170">
        <v>24</v>
      </c>
      <c r="K1069" s="172">
        <f t="shared" si="45"/>
        <v>216</v>
      </c>
    </row>
    <row r="1070" spans="1:11" x14ac:dyDescent="0.25">
      <c r="A1070" s="131">
        <v>2907</v>
      </c>
      <c r="B1070" s="131">
        <v>66</v>
      </c>
      <c r="C1070" s="132" t="s">
        <v>2223</v>
      </c>
      <c r="D1070" s="171">
        <v>1</v>
      </c>
      <c r="E1070" s="133">
        <v>7</v>
      </c>
      <c r="F1070" s="157" t="s">
        <v>2228</v>
      </c>
      <c r="G1070" s="170" t="s">
        <v>2191</v>
      </c>
      <c r="H1070" s="247">
        <v>14</v>
      </c>
      <c r="I1070" s="137" t="s">
        <v>1200</v>
      </c>
      <c r="J1070" s="170">
        <v>18</v>
      </c>
      <c r="K1070" s="172">
        <f t="shared" si="45"/>
        <v>252</v>
      </c>
    </row>
    <row r="1071" spans="1:11" x14ac:dyDescent="0.25">
      <c r="A1071" s="131">
        <v>2660</v>
      </c>
      <c r="B1071" s="131">
        <v>63</v>
      </c>
      <c r="C1071" s="132" t="s">
        <v>2055</v>
      </c>
      <c r="D1071" s="171">
        <v>4</v>
      </c>
      <c r="E1071" s="133">
        <v>94</v>
      </c>
      <c r="F1071" s="139" t="s">
        <v>2126</v>
      </c>
      <c r="G1071" s="141" t="s">
        <v>1362</v>
      </c>
      <c r="H1071" s="232">
        <v>38</v>
      </c>
      <c r="I1071" s="137" t="s">
        <v>1851</v>
      </c>
      <c r="J1071" s="141">
        <v>3</v>
      </c>
      <c r="K1071" s="136">
        <f t="shared" si="45"/>
        <v>114</v>
      </c>
    </row>
    <row r="1072" spans="1:11" x14ac:dyDescent="0.25">
      <c r="A1072" s="131">
        <v>1287</v>
      </c>
      <c r="B1072" s="131">
        <v>47</v>
      </c>
      <c r="C1072" s="132" t="s">
        <v>1624</v>
      </c>
      <c r="D1072" s="131">
        <v>11</v>
      </c>
      <c r="E1072" s="133">
        <v>1</v>
      </c>
      <c r="F1072" s="139" t="s">
        <v>1657</v>
      </c>
      <c r="G1072" s="141" t="s">
        <v>1561</v>
      </c>
      <c r="H1072" s="232">
        <v>600</v>
      </c>
      <c r="I1072" s="137" t="s">
        <v>1344</v>
      </c>
      <c r="J1072" s="141">
        <v>1</v>
      </c>
      <c r="K1072" s="136">
        <f t="shared" si="45"/>
        <v>600</v>
      </c>
    </row>
    <row r="1073" spans="1:11" x14ac:dyDescent="0.25">
      <c r="A1073" s="131">
        <v>1388</v>
      </c>
      <c r="B1073" s="131">
        <v>57</v>
      </c>
      <c r="C1073" s="132" t="s">
        <v>1707</v>
      </c>
      <c r="D1073" s="171">
        <v>3</v>
      </c>
      <c r="E1073" s="133">
        <v>1</v>
      </c>
      <c r="F1073" s="139" t="s">
        <v>1711</v>
      </c>
      <c r="G1073" s="141" t="s">
        <v>1192</v>
      </c>
      <c r="H1073" s="232">
        <v>22</v>
      </c>
      <c r="I1073" s="137" t="s">
        <v>1344</v>
      </c>
      <c r="J1073" s="141">
        <v>100</v>
      </c>
      <c r="K1073" s="136">
        <f t="shared" si="45"/>
        <v>2200</v>
      </c>
    </row>
    <row r="1074" spans="1:11" x14ac:dyDescent="0.25">
      <c r="A1074" s="131">
        <v>2941</v>
      </c>
      <c r="B1074" s="131">
        <v>1</v>
      </c>
      <c r="C1074" s="132" t="s">
        <v>2242</v>
      </c>
      <c r="D1074" s="171">
        <v>5</v>
      </c>
      <c r="E1074" s="133">
        <v>3</v>
      </c>
      <c r="F1074" s="154" t="s">
        <v>1711</v>
      </c>
      <c r="G1074" s="141" t="s">
        <v>22</v>
      </c>
      <c r="H1074" s="232">
        <v>30</v>
      </c>
      <c r="I1074" s="137" t="s">
        <v>1344</v>
      </c>
      <c r="J1074" s="141">
        <v>113</v>
      </c>
      <c r="K1074" s="172">
        <f t="shared" si="45"/>
        <v>3390</v>
      </c>
    </row>
    <row r="1075" spans="1:11" x14ac:dyDescent="0.25">
      <c r="A1075" s="131">
        <v>3379</v>
      </c>
      <c r="B1075" s="131">
        <v>49</v>
      </c>
      <c r="C1075" s="132" t="s">
        <v>2397</v>
      </c>
      <c r="D1075" s="131">
        <v>5</v>
      </c>
      <c r="E1075" s="133">
        <v>4</v>
      </c>
      <c r="F1075" s="154" t="s">
        <v>1711</v>
      </c>
      <c r="G1075" s="141" t="s">
        <v>22</v>
      </c>
      <c r="H1075" s="232">
        <v>12</v>
      </c>
      <c r="I1075" s="137" t="s">
        <v>1344</v>
      </c>
      <c r="J1075" s="141">
        <v>500</v>
      </c>
      <c r="K1075" s="136">
        <f t="shared" si="45"/>
        <v>6000</v>
      </c>
    </row>
    <row r="1076" spans="1:11" x14ac:dyDescent="0.25">
      <c r="A1076" s="131">
        <v>3278</v>
      </c>
      <c r="B1076" s="131">
        <v>49</v>
      </c>
      <c r="C1076" s="132" t="s">
        <v>2350</v>
      </c>
      <c r="D1076" s="171">
        <v>3</v>
      </c>
      <c r="E1076" s="133">
        <v>12</v>
      </c>
      <c r="F1076" s="139" t="s">
        <v>2378</v>
      </c>
      <c r="G1076" s="141" t="s">
        <v>1223</v>
      </c>
      <c r="H1076" s="232">
        <v>18.5</v>
      </c>
      <c r="I1076" s="137" t="s">
        <v>1344</v>
      </c>
      <c r="J1076" s="141">
        <v>50</v>
      </c>
      <c r="K1076" s="136">
        <f t="shared" si="45"/>
        <v>925</v>
      </c>
    </row>
    <row r="1077" spans="1:11" x14ac:dyDescent="0.25">
      <c r="A1077" s="131">
        <v>3868</v>
      </c>
      <c r="B1077" s="131">
        <v>53</v>
      </c>
      <c r="C1077" s="132" t="s">
        <v>2500</v>
      </c>
      <c r="D1077" s="131">
        <v>10</v>
      </c>
      <c r="E1077" s="133">
        <v>29</v>
      </c>
      <c r="F1077" s="154" t="s">
        <v>2547</v>
      </c>
      <c r="G1077" s="141" t="s">
        <v>1223</v>
      </c>
      <c r="H1077" s="232">
        <v>12</v>
      </c>
      <c r="I1077" s="137" t="s">
        <v>1344</v>
      </c>
      <c r="J1077" s="141">
        <v>3000</v>
      </c>
      <c r="K1077" s="136">
        <f t="shared" si="45"/>
        <v>36000</v>
      </c>
    </row>
    <row r="1078" spans="1:11" x14ac:dyDescent="0.25">
      <c r="A1078" s="131">
        <v>3871</v>
      </c>
      <c r="B1078" s="131">
        <v>53</v>
      </c>
      <c r="C1078" s="132" t="s">
        <v>2500</v>
      </c>
      <c r="D1078" s="131">
        <v>10</v>
      </c>
      <c r="E1078" s="133">
        <v>32</v>
      </c>
      <c r="F1078" s="154" t="s">
        <v>2549</v>
      </c>
      <c r="G1078" s="141" t="s">
        <v>1223</v>
      </c>
      <c r="H1078" s="232">
        <v>25</v>
      </c>
      <c r="I1078" s="137" t="s">
        <v>1344</v>
      </c>
      <c r="J1078" s="141">
        <v>65</v>
      </c>
      <c r="K1078" s="136">
        <f t="shared" si="45"/>
        <v>1625</v>
      </c>
    </row>
    <row r="1079" spans="1:11" x14ac:dyDescent="0.25">
      <c r="A1079" s="131">
        <v>2999</v>
      </c>
      <c r="B1079" s="131">
        <v>9</v>
      </c>
      <c r="C1079" s="132" t="s">
        <v>2286</v>
      </c>
      <c r="D1079" s="171">
        <v>5</v>
      </c>
      <c r="E1079" s="135">
        <v>3</v>
      </c>
      <c r="F1079" s="139" t="s">
        <v>2290</v>
      </c>
      <c r="G1079" s="141" t="s">
        <v>1865</v>
      </c>
      <c r="H1079" s="232">
        <v>20</v>
      </c>
      <c r="I1079" s="137" t="s">
        <v>1197</v>
      </c>
      <c r="J1079" s="141">
        <v>60</v>
      </c>
      <c r="K1079" s="136">
        <f t="shared" si="45"/>
        <v>1200</v>
      </c>
    </row>
    <row r="1080" spans="1:11" x14ac:dyDescent="0.25">
      <c r="A1080" s="131">
        <v>4194</v>
      </c>
      <c r="B1080" s="131">
        <v>50</v>
      </c>
      <c r="C1080" s="132" t="s">
        <v>2594</v>
      </c>
      <c r="D1080" s="131">
        <v>6</v>
      </c>
      <c r="E1080" s="133">
        <v>53</v>
      </c>
      <c r="F1080" s="139" t="s">
        <v>2624</v>
      </c>
      <c r="G1080" s="141" t="s">
        <v>1223</v>
      </c>
      <c r="H1080" s="232">
        <v>25</v>
      </c>
      <c r="I1080" s="137" t="s">
        <v>1200</v>
      </c>
      <c r="J1080" s="141">
        <v>3</v>
      </c>
      <c r="K1080" s="136">
        <f t="shared" si="45"/>
        <v>75</v>
      </c>
    </row>
    <row r="1081" spans="1:11" x14ac:dyDescent="0.25">
      <c r="A1081" s="131">
        <v>3372</v>
      </c>
      <c r="B1081" s="131">
        <v>49</v>
      </c>
      <c r="C1081" s="132" t="s">
        <v>2397</v>
      </c>
      <c r="D1081" s="131">
        <v>4</v>
      </c>
      <c r="E1081" s="133">
        <v>5</v>
      </c>
      <c r="F1081" s="154" t="s">
        <v>2408</v>
      </c>
      <c r="G1081" s="141" t="s">
        <v>22</v>
      </c>
      <c r="H1081" s="232">
        <v>500</v>
      </c>
      <c r="I1081" s="137" t="s">
        <v>1178</v>
      </c>
      <c r="J1081" s="141">
        <v>1</v>
      </c>
      <c r="K1081" s="136">
        <f t="shared" si="45"/>
        <v>500</v>
      </c>
    </row>
    <row r="1082" spans="1:11" x14ac:dyDescent="0.25">
      <c r="A1082" s="131">
        <v>3811</v>
      </c>
      <c r="B1082" s="131">
        <v>53</v>
      </c>
      <c r="C1082" s="132" t="s">
        <v>2500</v>
      </c>
      <c r="D1082" s="131">
        <v>7</v>
      </c>
      <c r="E1082" s="133">
        <v>5</v>
      </c>
      <c r="F1082" s="139" t="s">
        <v>2455</v>
      </c>
      <c r="G1082" s="141" t="s">
        <v>9</v>
      </c>
      <c r="H1082" s="232">
        <v>2000</v>
      </c>
      <c r="I1082" s="137" t="s">
        <v>1178</v>
      </c>
      <c r="J1082" s="141">
        <v>2</v>
      </c>
      <c r="K1082" s="136">
        <f t="shared" si="45"/>
        <v>4000</v>
      </c>
    </row>
    <row r="1083" spans="1:11" x14ac:dyDescent="0.25">
      <c r="A1083" s="131">
        <v>4069</v>
      </c>
      <c r="B1083" s="131">
        <v>49</v>
      </c>
      <c r="C1083" s="132" t="s">
        <v>2588</v>
      </c>
      <c r="D1083" s="131">
        <v>4</v>
      </c>
      <c r="E1083" s="133">
        <v>6</v>
      </c>
      <c r="F1083" s="154" t="s">
        <v>2455</v>
      </c>
      <c r="G1083" s="141" t="s">
        <v>9</v>
      </c>
      <c r="H1083" s="232">
        <v>250</v>
      </c>
      <c r="I1083" s="137" t="s">
        <v>1178</v>
      </c>
      <c r="J1083" s="141">
        <v>2</v>
      </c>
      <c r="K1083" s="136">
        <f t="shared" si="45"/>
        <v>500</v>
      </c>
    </row>
    <row r="1084" spans="1:11" x14ac:dyDescent="0.25">
      <c r="A1084" s="131">
        <v>4104</v>
      </c>
      <c r="B1084" s="131">
        <v>49</v>
      </c>
      <c r="C1084" s="132" t="s">
        <v>2588</v>
      </c>
      <c r="D1084" s="131">
        <v>5</v>
      </c>
      <c r="E1084" s="133">
        <v>34</v>
      </c>
      <c r="F1084" s="209" t="s">
        <v>2593</v>
      </c>
      <c r="G1084" s="208" t="s">
        <v>8</v>
      </c>
      <c r="H1084" s="245">
        <v>4.5</v>
      </c>
      <c r="I1084" s="137" t="s">
        <v>1197</v>
      </c>
      <c r="J1084" s="166">
        <v>2</v>
      </c>
      <c r="K1084" s="136">
        <f t="shared" si="45"/>
        <v>9</v>
      </c>
    </row>
    <row r="1085" spans="1:11" x14ac:dyDescent="0.25">
      <c r="A1085" s="131">
        <v>3109</v>
      </c>
      <c r="B1085" s="131">
        <v>51</v>
      </c>
      <c r="C1085" s="132" t="s">
        <v>2298</v>
      </c>
      <c r="D1085" s="131">
        <v>1</v>
      </c>
      <c r="E1085" s="133">
        <f>+E1084+1</f>
        <v>35</v>
      </c>
      <c r="F1085" s="162" t="s">
        <v>2312</v>
      </c>
      <c r="G1085" s="141" t="s">
        <v>8</v>
      </c>
      <c r="H1085" s="232">
        <v>1.92</v>
      </c>
      <c r="I1085" s="137" t="s">
        <v>1197</v>
      </c>
      <c r="J1085" s="141">
        <v>3</v>
      </c>
      <c r="K1085" s="172">
        <f t="shared" si="45"/>
        <v>5.76</v>
      </c>
    </row>
    <row r="1086" spans="1:11" x14ac:dyDescent="0.25">
      <c r="A1086" s="131">
        <v>3607</v>
      </c>
      <c r="B1086" s="131">
        <v>23</v>
      </c>
      <c r="C1086" s="132" t="s">
        <v>2451</v>
      </c>
      <c r="D1086" s="131">
        <v>8</v>
      </c>
      <c r="E1086" s="133">
        <v>39</v>
      </c>
      <c r="F1086" s="139" t="s">
        <v>2470</v>
      </c>
      <c r="G1086" s="141" t="s">
        <v>8</v>
      </c>
      <c r="H1086" s="232">
        <v>3</v>
      </c>
      <c r="I1086" s="137" t="s">
        <v>1197</v>
      </c>
      <c r="J1086" s="141">
        <v>2</v>
      </c>
      <c r="K1086" s="136">
        <f t="shared" si="45"/>
        <v>6</v>
      </c>
    </row>
    <row r="1087" spans="1:11" x14ac:dyDescent="0.25">
      <c r="A1087" s="131">
        <v>642</v>
      </c>
      <c r="B1087" s="131">
        <v>33</v>
      </c>
      <c r="C1087" s="132" t="s">
        <v>1440</v>
      </c>
      <c r="D1087" s="131">
        <v>1</v>
      </c>
      <c r="E1087" s="133">
        <v>22</v>
      </c>
      <c r="F1087" s="169" t="s">
        <v>1460</v>
      </c>
      <c r="G1087" s="170" t="s">
        <v>8</v>
      </c>
      <c r="H1087" s="259">
        <v>32</v>
      </c>
      <c r="I1087" s="137" t="s">
        <v>1200</v>
      </c>
      <c r="J1087" s="168">
        <v>3</v>
      </c>
      <c r="K1087" s="136">
        <f t="shared" si="45"/>
        <v>96</v>
      </c>
    </row>
    <row r="1088" spans="1:11" x14ac:dyDescent="0.25">
      <c r="A1088" s="131">
        <v>1093</v>
      </c>
      <c r="B1088" s="131">
        <v>30</v>
      </c>
      <c r="C1088" s="132" t="s">
        <v>1575</v>
      </c>
      <c r="D1088" s="171">
        <v>5</v>
      </c>
      <c r="E1088" s="133">
        <v>26</v>
      </c>
      <c r="F1088" s="139" t="s">
        <v>1586</v>
      </c>
      <c r="G1088" s="163" t="s">
        <v>8</v>
      </c>
      <c r="H1088" s="232">
        <v>3</v>
      </c>
      <c r="I1088" s="137" t="s">
        <v>1197</v>
      </c>
      <c r="J1088" s="163">
        <v>2</v>
      </c>
      <c r="K1088" s="136">
        <f t="shared" si="45"/>
        <v>6</v>
      </c>
    </row>
    <row r="1089" spans="1:11" x14ac:dyDescent="0.25">
      <c r="A1089" s="131">
        <v>440</v>
      </c>
      <c r="B1089" s="131">
        <v>32</v>
      </c>
      <c r="C1089" s="132" t="s">
        <v>1309</v>
      </c>
      <c r="D1089" s="131">
        <v>13</v>
      </c>
      <c r="E1089" s="133">
        <v>42</v>
      </c>
      <c r="F1089" s="139" t="s">
        <v>1359</v>
      </c>
      <c r="G1089" s="141" t="s">
        <v>8</v>
      </c>
      <c r="H1089" s="237">
        <v>4.1654</v>
      </c>
      <c r="I1089" s="156" t="s">
        <v>1197</v>
      </c>
      <c r="J1089" s="141">
        <v>4</v>
      </c>
      <c r="K1089" s="136">
        <f t="shared" si="45"/>
        <v>16.6616</v>
      </c>
    </row>
    <row r="1090" spans="1:11" x14ac:dyDescent="0.25">
      <c r="A1090" s="131">
        <v>2403</v>
      </c>
      <c r="B1090" s="131">
        <v>60</v>
      </c>
      <c r="C1090" s="132" t="s">
        <v>1862</v>
      </c>
      <c r="D1090" s="171">
        <v>8</v>
      </c>
      <c r="E1090" s="133">
        <v>19</v>
      </c>
      <c r="F1090" s="139" t="s">
        <v>1988</v>
      </c>
      <c r="G1090" s="163" t="s">
        <v>1778</v>
      </c>
      <c r="H1090" s="232">
        <v>18</v>
      </c>
      <c r="I1090" s="137" t="s">
        <v>1197</v>
      </c>
      <c r="J1090" s="141">
        <v>2</v>
      </c>
      <c r="K1090" s="136">
        <f t="shared" si="45"/>
        <v>36</v>
      </c>
    </row>
    <row r="1091" spans="1:11" x14ac:dyDescent="0.25">
      <c r="A1091" s="131">
        <v>1479</v>
      </c>
      <c r="B1091" s="131">
        <v>57</v>
      </c>
      <c r="C1091" s="132" t="s">
        <v>1722</v>
      </c>
      <c r="D1091" s="171">
        <v>4</v>
      </c>
      <c r="E1091" s="135">
        <v>38</v>
      </c>
      <c r="F1091" s="157" t="s">
        <v>1730</v>
      </c>
      <c r="G1091" s="170" t="s">
        <v>8</v>
      </c>
      <c r="H1091" s="251">
        <v>8</v>
      </c>
      <c r="I1091" s="137" t="s">
        <v>1197</v>
      </c>
      <c r="J1091" s="170">
        <v>4</v>
      </c>
      <c r="K1091" s="172">
        <f t="shared" si="45"/>
        <v>32</v>
      </c>
    </row>
    <row r="1092" spans="1:11" x14ac:dyDescent="0.25">
      <c r="A1092" s="131">
        <v>2015</v>
      </c>
      <c r="B1092" s="131">
        <v>64</v>
      </c>
      <c r="C1092" s="132" t="s">
        <v>1789</v>
      </c>
      <c r="D1092" s="171">
        <v>1</v>
      </c>
      <c r="E1092" s="133">
        <v>40</v>
      </c>
      <c r="F1092" s="190" t="s">
        <v>1804</v>
      </c>
      <c r="G1092" s="147" t="s">
        <v>8</v>
      </c>
      <c r="H1092" s="240">
        <v>5</v>
      </c>
      <c r="I1092" s="137" t="s">
        <v>1197</v>
      </c>
      <c r="J1092" s="147">
        <v>6</v>
      </c>
      <c r="K1092" s="136">
        <f t="shared" si="45"/>
        <v>30</v>
      </c>
    </row>
    <row r="1093" spans="1:11" x14ac:dyDescent="0.25">
      <c r="A1093" s="131">
        <v>1536</v>
      </c>
      <c r="B1093" s="131">
        <v>57</v>
      </c>
      <c r="C1093" s="132" t="s">
        <v>20</v>
      </c>
      <c r="D1093" s="171">
        <v>3</v>
      </c>
      <c r="E1093" s="135">
        <f>E1092+1</f>
        <v>41</v>
      </c>
      <c r="F1093" s="162" t="s">
        <v>1744</v>
      </c>
      <c r="G1093" s="189" t="s">
        <v>22</v>
      </c>
      <c r="H1093" s="252">
        <v>3.73</v>
      </c>
      <c r="I1093" s="137" t="s">
        <v>1197</v>
      </c>
      <c r="J1093" s="189">
        <v>6</v>
      </c>
      <c r="K1093" s="172">
        <f t="shared" si="45"/>
        <v>22.38</v>
      </c>
    </row>
    <row r="1094" spans="1:11" x14ac:dyDescent="0.25">
      <c r="A1094" s="131">
        <v>474</v>
      </c>
      <c r="B1094" s="131">
        <v>32</v>
      </c>
      <c r="C1094" s="132" t="s">
        <v>1309</v>
      </c>
      <c r="D1094" s="131">
        <v>13</v>
      </c>
      <c r="E1094" s="133">
        <v>83</v>
      </c>
      <c r="F1094" s="139" t="s">
        <v>1383</v>
      </c>
      <c r="G1094" s="141" t="s">
        <v>8</v>
      </c>
      <c r="H1094" s="237">
        <v>3.72821428</v>
      </c>
      <c r="I1094" s="156" t="s">
        <v>1197</v>
      </c>
      <c r="J1094" s="141">
        <v>3</v>
      </c>
      <c r="K1094" s="136">
        <f t="shared" si="45"/>
        <v>11.18464284</v>
      </c>
    </row>
    <row r="1095" spans="1:11" x14ac:dyDescent="0.25">
      <c r="A1095" s="131">
        <v>2672</v>
      </c>
      <c r="B1095" s="131">
        <v>63</v>
      </c>
      <c r="C1095" s="132" t="s">
        <v>2055</v>
      </c>
      <c r="D1095" s="171">
        <v>4</v>
      </c>
      <c r="E1095" s="133">
        <v>106</v>
      </c>
      <c r="F1095" s="139" t="s">
        <v>2136</v>
      </c>
      <c r="G1095" s="141" t="s">
        <v>8</v>
      </c>
      <c r="H1095" s="232">
        <v>4</v>
      </c>
      <c r="I1095" s="137" t="s">
        <v>1197</v>
      </c>
      <c r="J1095" s="141">
        <v>10</v>
      </c>
      <c r="K1095" s="136">
        <f t="shared" si="45"/>
        <v>40</v>
      </c>
    </row>
    <row r="1096" spans="1:11" x14ac:dyDescent="0.25">
      <c r="A1096" s="131">
        <v>502</v>
      </c>
      <c r="B1096" s="131">
        <v>32</v>
      </c>
      <c r="C1096" s="132" t="s">
        <v>1390</v>
      </c>
      <c r="D1096" s="131">
        <v>2</v>
      </c>
      <c r="E1096" s="133">
        <v>22</v>
      </c>
      <c r="F1096" s="139" t="s">
        <v>1397</v>
      </c>
      <c r="G1096" s="141" t="s">
        <v>8</v>
      </c>
      <c r="H1096" s="232">
        <v>1.5</v>
      </c>
      <c r="I1096" s="156" t="s">
        <v>1197</v>
      </c>
      <c r="J1096" s="141">
        <v>8</v>
      </c>
      <c r="K1096" s="136">
        <f t="shared" ref="K1096:K1135" si="46">J1096*H1096</f>
        <v>12</v>
      </c>
    </row>
    <row r="1097" spans="1:11" x14ac:dyDescent="0.25">
      <c r="A1097" s="131">
        <v>608</v>
      </c>
      <c r="B1097" s="131">
        <v>69</v>
      </c>
      <c r="C1097" s="132" t="s">
        <v>1431</v>
      </c>
      <c r="D1097" s="131">
        <v>3</v>
      </c>
      <c r="E1097" s="133">
        <v>26</v>
      </c>
      <c r="F1097" s="134" t="s">
        <v>1397</v>
      </c>
      <c r="G1097" s="141" t="s">
        <v>8</v>
      </c>
      <c r="H1097" s="237">
        <v>2.5</v>
      </c>
      <c r="I1097" s="156" t="s">
        <v>1197</v>
      </c>
      <c r="J1097" s="141">
        <v>4</v>
      </c>
      <c r="K1097" s="136">
        <f t="shared" si="46"/>
        <v>10</v>
      </c>
    </row>
    <row r="1098" spans="1:11" x14ac:dyDescent="0.25">
      <c r="A1098" s="131">
        <v>1990</v>
      </c>
      <c r="B1098" s="131">
        <v>64</v>
      </c>
      <c r="C1098" s="132" t="s">
        <v>1789</v>
      </c>
      <c r="D1098" s="171">
        <v>1</v>
      </c>
      <c r="E1098" s="133">
        <v>15</v>
      </c>
      <c r="F1098" s="144" t="s">
        <v>1797</v>
      </c>
      <c r="G1098" s="147" t="s">
        <v>8</v>
      </c>
      <c r="H1098" s="240">
        <v>3.63</v>
      </c>
      <c r="I1098" s="137" t="s">
        <v>1197</v>
      </c>
      <c r="J1098" s="147">
        <v>12</v>
      </c>
      <c r="K1098" s="172">
        <f t="shared" si="46"/>
        <v>43.56</v>
      </c>
    </row>
    <row r="1099" spans="1:11" x14ac:dyDescent="0.25">
      <c r="A1099" s="131">
        <v>705</v>
      </c>
      <c r="B1099" s="131">
        <v>33</v>
      </c>
      <c r="C1099" s="132" t="s">
        <v>1440</v>
      </c>
      <c r="D1099" s="131">
        <v>7</v>
      </c>
      <c r="E1099" s="133">
        <v>5</v>
      </c>
      <c r="F1099" s="139" t="s">
        <v>1519</v>
      </c>
      <c r="G1099" s="141" t="s">
        <v>22</v>
      </c>
      <c r="H1099" s="232">
        <v>3100</v>
      </c>
      <c r="I1099" s="156" t="s">
        <v>1186</v>
      </c>
      <c r="J1099" s="141">
        <v>1</v>
      </c>
      <c r="K1099" s="136">
        <f t="shared" si="46"/>
        <v>3100</v>
      </c>
    </row>
    <row r="1100" spans="1:11" x14ac:dyDescent="0.25">
      <c r="A1100" s="131">
        <v>818</v>
      </c>
      <c r="B1100" s="131">
        <v>34</v>
      </c>
      <c r="C1100" s="132" t="s">
        <v>1531</v>
      </c>
      <c r="D1100" s="171">
        <v>10</v>
      </c>
      <c r="E1100" s="133">
        <v>21</v>
      </c>
      <c r="F1100" s="173" t="s">
        <v>1556</v>
      </c>
      <c r="G1100" s="163" t="s">
        <v>21</v>
      </c>
      <c r="H1100" s="239">
        <v>4</v>
      </c>
      <c r="I1100" s="137" t="s">
        <v>1197</v>
      </c>
      <c r="J1100" s="163">
        <v>4</v>
      </c>
      <c r="K1100" s="136">
        <f t="shared" si="46"/>
        <v>16</v>
      </c>
    </row>
    <row r="1101" spans="1:11" x14ac:dyDescent="0.25">
      <c r="A1101" s="131">
        <v>4393</v>
      </c>
      <c r="B1101" s="131">
        <v>56</v>
      </c>
      <c r="C1101" s="132" t="s">
        <v>2683</v>
      </c>
      <c r="D1101" s="131">
        <v>2</v>
      </c>
      <c r="E1101" s="133">
        <v>31</v>
      </c>
      <c r="F1101" s="134" t="s">
        <v>2646</v>
      </c>
      <c r="G1101" s="141" t="s">
        <v>8</v>
      </c>
      <c r="H1101" s="232">
        <v>10.5</v>
      </c>
      <c r="I1101" s="137" t="s">
        <v>1197</v>
      </c>
      <c r="J1101" s="141">
        <v>20</v>
      </c>
      <c r="K1101" s="136">
        <f t="shared" si="46"/>
        <v>210</v>
      </c>
    </row>
    <row r="1102" spans="1:11" x14ac:dyDescent="0.25">
      <c r="A1102" s="131">
        <v>4420</v>
      </c>
      <c r="B1102" s="131">
        <v>56</v>
      </c>
      <c r="C1102" s="132" t="s">
        <v>2685</v>
      </c>
      <c r="D1102" s="131">
        <v>7</v>
      </c>
      <c r="E1102" s="133">
        <v>4</v>
      </c>
      <c r="F1102" s="139" t="s">
        <v>2695</v>
      </c>
      <c r="G1102" s="141" t="s">
        <v>1269</v>
      </c>
      <c r="H1102" s="232">
        <v>150</v>
      </c>
      <c r="I1102" s="137" t="s">
        <v>1200</v>
      </c>
      <c r="J1102" s="141">
        <v>2</v>
      </c>
      <c r="K1102" s="136">
        <f t="shared" si="46"/>
        <v>300</v>
      </c>
    </row>
    <row r="1103" spans="1:11" x14ac:dyDescent="0.25">
      <c r="A1103" s="131">
        <v>4415</v>
      </c>
      <c r="B1103" s="131">
        <v>56</v>
      </c>
      <c r="C1103" s="132" t="s">
        <v>2685</v>
      </c>
      <c r="D1103" s="131">
        <v>6</v>
      </c>
      <c r="E1103" s="133">
        <v>6</v>
      </c>
      <c r="F1103" s="139" t="s">
        <v>2692</v>
      </c>
      <c r="G1103" s="141" t="s">
        <v>8</v>
      </c>
      <c r="H1103" s="232">
        <v>150</v>
      </c>
      <c r="I1103" s="137" t="s">
        <v>1200</v>
      </c>
      <c r="J1103" s="141">
        <v>2</v>
      </c>
      <c r="K1103" s="136">
        <f t="shared" si="46"/>
        <v>300</v>
      </c>
    </row>
    <row r="1104" spans="1:11" x14ac:dyDescent="0.25">
      <c r="A1104" s="131">
        <v>1394</v>
      </c>
      <c r="B1104" s="131">
        <v>57</v>
      </c>
      <c r="C1104" s="132" t="s">
        <v>1707</v>
      </c>
      <c r="D1104" s="171">
        <v>3</v>
      </c>
      <c r="E1104" s="133">
        <v>7</v>
      </c>
      <c r="F1104" s="139" t="s">
        <v>1714</v>
      </c>
      <c r="G1104" s="141" t="s">
        <v>8</v>
      </c>
      <c r="H1104" s="232">
        <v>1000</v>
      </c>
      <c r="I1104" s="137" t="s">
        <v>1200</v>
      </c>
      <c r="J1104" s="141">
        <v>5</v>
      </c>
      <c r="K1104" s="136">
        <f t="shared" si="46"/>
        <v>5000</v>
      </c>
    </row>
    <row r="1105" spans="1:11" x14ac:dyDescent="0.25">
      <c r="A1105" s="131">
        <v>2739</v>
      </c>
      <c r="B1105" s="131">
        <v>68</v>
      </c>
      <c r="C1105" s="132" t="s">
        <v>2163</v>
      </c>
      <c r="D1105" s="171">
        <v>3</v>
      </c>
      <c r="E1105" s="133">
        <v>4</v>
      </c>
      <c r="F1105" s="139" t="s">
        <v>1714</v>
      </c>
      <c r="G1105" s="141" t="s">
        <v>1241</v>
      </c>
      <c r="H1105" s="232">
        <v>300</v>
      </c>
      <c r="I1105" s="137" t="s">
        <v>1200</v>
      </c>
      <c r="J1105" s="141">
        <v>5</v>
      </c>
      <c r="K1105" s="172">
        <f t="shared" si="46"/>
        <v>1500</v>
      </c>
    </row>
    <row r="1106" spans="1:11" x14ac:dyDescent="0.25">
      <c r="A1106" s="131">
        <v>3486</v>
      </c>
      <c r="B1106" s="131">
        <v>48</v>
      </c>
      <c r="C1106" s="132" t="s">
        <v>2417</v>
      </c>
      <c r="D1106" s="131">
        <v>5</v>
      </c>
      <c r="E1106" s="133">
        <v>3</v>
      </c>
      <c r="F1106" s="154" t="s">
        <v>1714</v>
      </c>
      <c r="G1106" s="141" t="s">
        <v>8</v>
      </c>
      <c r="H1106" s="232">
        <v>50</v>
      </c>
      <c r="I1106" s="137" t="s">
        <v>1200</v>
      </c>
      <c r="J1106" s="141">
        <v>120</v>
      </c>
      <c r="K1106" s="136">
        <f t="shared" si="46"/>
        <v>6000</v>
      </c>
    </row>
    <row r="1107" spans="1:11" x14ac:dyDescent="0.25">
      <c r="A1107" s="131">
        <v>4419</v>
      </c>
      <c r="B1107" s="131">
        <v>56</v>
      </c>
      <c r="C1107" s="132" t="s">
        <v>2685</v>
      </c>
      <c r="D1107" s="131">
        <v>7</v>
      </c>
      <c r="E1107" s="133">
        <v>3</v>
      </c>
      <c r="F1107" s="139" t="s">
        <v>2694</v>
      </c>
      <c r="G1107" s="141" t="s">
        <v>1269</v>
      </c>
      <c r="H1107" s="232">
        <v>130</v>
      </c>
      <c r="I1107" s="137" t="s">
        <v>1200</v>
      </c>
      <c r="J1107" s="141">
        <v>2</v>
      </c>
      <c r="K1107" s="136">
        <f t="shared" si="46"/>
        <v>260</v>
      </c>
    </row>
    <row r="1108" spans="1:11" x14ac:dyDescent="0.25">
      <c r="A1108" s="131">
        <v>1281</v>
      </c>
      <c r="B1108" s="131">
        <v>47</v>
      </c>
      <c r="C1108" s="132" t="s">
        <v>1624</v>
      </c>
      <c r="D1108" s="131">
        <v>8</v>
      </c>
      <c r="E1108" s="133">
        <v>3</v>
      </c>
      <c r="F1108" s="154" t="s">
        <v>1650</v>
      </c>
      <c r="G1108" s="141" t="s">
        <v>8</v>
      </c>
      <c r="H1108" s="232">
        <v>10</v>
      </c>
      <c r="I1108" s="137" t="s">
        <v>1200</v>
      </c>
      <c r="J1108" s="141">
        <v>400</v>
      </c>
      <c r="K1108" s="136">
        <f t="shared" si="46"/>
        <v>4000</v>
      </c>
    </row>
    <row r="1109" spans="1:11" x14ac:dyDescent="0.25">
      <c r="A1109" s="131">
        <v>2754</v>
      </c>
      <c r="B1109" s="131">
        <v>68</v>
      </c>
      <c r="C1109" s="132" t="s">
        <v>2163</v>
      </c>
      <c r="D1109" s="171">
        <v>6</v>
      </c>
      <c r="E1109" s="133">
        <v>7</v>
      </c>
      <c r="F1109" s="139" t="s">
        <v>2174</v>
      </c>
      <c r="G1109" s="141" t="s">
        <v>2175</v>
      </c>
      <c r="H1109" s="232">
        <v>200</v>
      </c>
      <c r="I1109" s="137" t="s">
        <v>1265</v>
      </c>
      <c r="J1109" s="141">
        <v>7</v>
      </c>
      <c r="K1109" s="136">
        <f t="shared" si="46"/>
        <v>1400</v>
      </c>
    </row>
    <row r="1110" spans="1:11" x14ac:dyDescent="0.25">
      <c r="A1110" s="131">
        <v>375</v>
      </c>
      <c r="B1110" s="131">
        <v>32</v>
      </c>
      <c r="C1110" s="132" t="s">
        <v>1309</v>
      </c>
      <c r="D1110" s="131">
        <v>6</v>
      </c>
      <c r="E1110" s="133">
        <v>4</v>
      </c>
      <c r="F1110" s="139" t="s">
        <v>1324</v>
      </c>
      <c r="G1110" s="141" t="s">
        <v>8</v>
      </c>
      <c r="H1110" s="237">
        <v>25</v>
      </c>
      <c r="I1110" s="137" t="s">
        <v>1200</v>
      </c>
      <c r="J1110" s="141">
        <v>800</v>
      </c>
      <c r="K1110" s="136">
        <f t="shared" si="46"/>
        <v>20000</v>
      </c>
    </row>
    <row r="1111" spans="1:11" x14ac:dyDescent="0.25">
      <c r="A1111" s="131">
        <v>3256</v>
      </c>
      <c r="B1111" s="131">
        <v>49</v>
      </c>
      <c r="C1111" s="132" t="s">
        <v>2350</v>
      </c>
      <c r="D1111" s="171">
        <v>1</v>
      </c>
      <c r="E1111" s="133">
        <v>15</v>
      </c>
      <c r="F1111" s="139" t="s">
        <v>1324</v>
      </c>
      <c r="G1111" s="141" t="s">
        <v>22</v>
      </c>
      <c r="H1111" s="232">
        <v>10</v>
      </c>
      <c r="I1111" s="137" t="s">
        <v>1200</v>
      </c>
      <c r="J1111" s="141">
        <v>3000</v>
      </c>
      <c r="K1111" s="136">
        <f t="shared" si="46"/>
        <v>30000</v>
      </c>
    </row>
    <row r="1112" spans="1:11" x14ac:dyDescent="0.25">
      <c r="A1112" s="131">
        <v>3483</v>
      </c>
      <c r="B1112" s="131">
        <v>48</v>
      </c>
      <c r="C1112" s="132" t="s">
        <v>2417</v>
      </c>
      <c r="D1112" s="131">
        <v>4</v>
      </c>
      <c r="E1112" s="133">
        <v>4</v>
      </c>
      <c r="F1112" s="154" t="s">
        <v>1324</v>
      </c>
      <c r="G1112" s="141" t="s">
        <v>8</v>
      </c>
      <c r="H1112" s="232">
        <v>11</v>
      </c>
      <c r="I1112" s="137" t="s">
        <v>1200</v>
      </c>
      <c r="J1112" s="141">
        <v>400</v>
      </c>
      <c r="K1112" s="136">
        <f t="shared" si="46"/>
        <v>4400</v>
      </c>
    </row>
    <row r="1113" spans="1:11" x14ac:dyDescent="0.25">
      <c r="A1113" s="131">
        <v>3487</v>
      </c>
      <c r="B1113" s="131">
        <v>48</v>
      </c>
      <c r="C1113" s="132" t="s">
        <v>2417</v>
      </c>
      <c r="D1113" s="131">
        <v>5</v>
      </c>
      <c r="E1113" s="133">
        <v>4</v>
      </c>
      <c r="F1113" s="154" t="s">
        <v>1324</v>
      </c>
      <c r="G1113" s="141" t="s">
        <v>8</v>
      </c>
      <c r="H1113" s="232">
        <v>25</v>
      </c>
      <c r="I1113" s="137" t="s">
        <v>1200</v>
      </c>
      <c r="J1113" s="141">
        <v>300</v>
      </c>
      <c r="K1113" s="136">
        <f t="shared" si="46"/>
        <v>7500</v>
      </c>
    </row>
    <row r="1114" spans="1:11" x14ac:dyDescent="0.25">
      <c r="A1114" s="131">
        <v>354</v>
      </c>
      <c r="B1114" s="131">
        <v>32</v>
      </c>
      <c r="C1114" s="132" t="s">
        <v>1309</v>
      </c>
      <c r="D1114" s="131">
        <v>2</v>
      </c>
      <c r="E1114" s="133">
        <v>3</v>
      </c>
      <c r="F1114" s="139" t="s">
        <v>1314</v>
      </c>
      <c r="G1114" s="141" t="s">
        <v>8</v>
      </c>
      <c r="H1114" s="232">
        <v>25</v>
      </c>
      <c r="I1114" s="137" t="s">
        <v>1200</v>
      </c>
      <c r="J1114" s="141">
        <v>300</v>
      </c>
      <c r="K1114" s="136">
        <f t="shared" si="46"/>
        <v>7500</v>
      </c>
    </row>
    <row r="1115" spans="1:11" x14ac:dyDescent="0.25">
      <c r="A1115" s="131">
        <v>358</v>
      </c>
      <c r="B1115" s="131">
        <v>32</v>
      </c>
      <c r="C1115" s="132" t="s">
        <v>1309</v>
      </c>
      <c r="D1115" s="131">
        <v>3</v>
      </c>
      <c r="E1115" s="133">
        <v>3</v>
      </c>
      <c r="F1115" s="139" t="s">
        <v>1314</v>
      </c>
      <c r="G1115" s="141" t="s">
        <v>8</v>
      </c>
      <c r="H1115" s="237">
        <v>100</v>
      </c>
      <c r="I1115" s="137" t="s">
        <v>1200</v>
      </c>
      <c r="J1115" s="141">
        <v>80</v>
      </c>
      <c r="K1115" s="136">
        <f t="shared" si="46"/>
        <v>8000</v>
      </c>
    </row>
    <row r="1116" spans="1:11" x14ac:dyDescent="0.25">
      <c r="A1116" s="131">
        <v>362</v>
      </c>
      <c r="B1116" s="131">
        <v>32</v>
      </c>
      <c r="C1116" s="132" t="s">
        <v>1309</v>
      </c>
      <c r="D1116" s="131">
        <v>4</v>
      </c>
      <c r="E1116" s="133">
        <v>3</v>
      </c>
      <c r="F1116" s="139" t="s">
        <v>1314</v>
      </c>
      <c r="G1116" s="141" t="s">
        <v>8</v>
      </c>
      <c r="H1116" s="237">
        <v>30</v>
      </c>
      <c r="I1116" s="137" t="s">
        <v>1200</v>
      </c>
      <c r="J1116" s="141">
        <v>300</v>
      </c>
      <c r="K1116" s="136">
        <f t="shared" si="46"/>
        <v>9000</v>
      </c>
    </row>
    <row r="1117" spans="1:11" x14ac:dyDescent="0.25">
      <c r="A1117" s="131">
        <v>3798</v>
      </c>
      <c r="B1117" s="131">
        <v>53</v>
      </c>
      <c r="C1117" s="132" t="s">
        <v>2500</v>
      </c>
      <c r="D1117" s="131">
        <v>5</v>
      </c>
      <c r="E1117" s="133">
        <v>6</v>
      </c>
      <c r="F1117" s="154" t="s">
        <v>2512</v>
      </c>
      <c r="G1117" s="141" t="s">
        <v>8</v>
      </c>
      <c r="H1117" s="232">
        <v>63</v>
      </c>
      <c r="I1117" s="137" t="s">
        <v>1200</v>
      </c>
      <c r="J1117" s="141">
        <v>30</v>
      </c>
      <c r="K1117" s="136">
        <f t="shared" si="46"/>
        <v>1890</v>
      </c>
    </row>
    <row r="1118" spans="1:11" x14ac:dyDescent="0.25">
      <c r="A1118" s="131">
        <v>395</v>
      </c>
      <c r="B1118" s="131">
        <v>32</v>
      </c>
      <c r="C1118" s="132" t="s">
        <v>1309</v>
      </c>
      <c r="D1118" s="131">
        <v>11</v>
      </c>
      <c r="E1118" s="133">
        <v>6</v>
      </c>
      <c r="F1118" s="139" t="s">
        <v>1340</v>
      </c>
      <c r="G1118" s="141" t="s">
        <v>8</v>
      </c>
      <c r="H1118" s="232">
        <v>150</v>
      </c>
      <c r="I1118" s="137" t="s">
        <v>1200</v>
      </c>
      <c r="J1118" s="158">
        <v>80</v>
      </c>
      <c r="K1118" s="136">
        <f t="shared" si="46"/>
        <v>12000</v>
      </c>
    </row>
    <row r="1119" spans="1:11" x14ac:dyDescent="0.25">
      <c r="A1119" s="131">
        <v>637</v>
      </c>
      <c r="B1119" s="131">
        <v>33</v>
      </c>
      <c r="C1119" s="132" t="s">
        <v>1440</v>
      </c>
      <c r="D1119" s="131">
        <v>1</v>
      </c>
      <c r="E1119" s="133">
        <v>17</v>
      </c>
      <c r="F1119" s="157" t="s">
        <v>1455</v>
      </c>
      <c r="G1119" s="166" t="s">
        <v>8</v>
      </c>
      <c r="H1119" s="238">
        <v>250</v>
      </c>
      <c r="I1119" s="137" t="s">
        <v>1200</v>
      </c>
      <c r="J1119" s="166">
        <v>2</v>
      </c>
      <c r="K1119" s="136">
        <f t="shared" si="46"/>
        <v>500</v>
      </c>
    </row>
    <row r="1120" spans="1:11" x14ac:dyDescent="0.25">
      <c r="A1120" s="131">
        <v>1378</v>
      </c>
      <c r="B1120" s="131">
        <v>47</v>
      </c>
      <c r="C1120" s="132" t="s">
        <v>1695</v>
      </c>
      <c r="D1120" s="171">
        <v>1</v>
      </c>
      <c r="E1120" s="133">
        <v>5</v>
      </c>
      <c r="F1120" s="139" t="s">
        <v>1701</v>
      </c>
      <c r="G1120" s="185" t="s">
        <v>1702</v>
      </c>
      <c r="H1120" s="232">
        <v>500</v>
      </c>
      <c r="I1120" s="137" t="s">
        <v>1178</v>
      </c>
      <c r="J1120" s="141">
        <v>4</v>
      </c>
      <c r="K1120" s="136">
        <f t="shared" si="46"/>
        <v>2000</v>
      </c>
    </row>
    <row r="1121" spans="1:11" x14ac:dyDescent="0.25">
      <c r="A1121" s="131">
        <v>3542</v>
      </c>
      <c r="B1121" s="131">
        <v>23</v>
      </c>
      <c r="C1121" s="132" t="s">
        <v>2451</v>
      </c>
      <c r="D1121" s="131">
        <v>3</v>
      </c>
      <c r="E1121" s="133">
        <v>3</v>
      </c>
      <c r="F1121" s="139" t="s">
        <v>2457</v>
      </c>
      <c r="G1121" s="141" t="s">
        <v>9</v>
      </c>
      <c r="H1121" s="232">
        <v>200</v>
      </c>
      <c r="I1121" s="137" t="s">
        <v>1178</v>
      </c>
      <c r="J1121" s="141">
        <v>2</v>
      </c>
      <c r="K1121" s="136">
        <f t="shared" si="46"/>
        <v>400</v>
      </c>
    </row>
    <row r="1122" spans="1:11" x14ac:dyDescent="0.25">
      <c r="A1122" s="131">
        <v>3840</v>
      </c>
      <c r="B1122" s="131">
        <v>53</v>
      </c>
      <c r="C1122" s="132" t="s">
        <v>2500</v>
      </c>
      <c r="D1122" s="131">
        <v>10</v>
      </c>
      <c r="E1122" s="133">
        <v>1</v>
      </c>
      <c r="F1122" s="154" t="s">
        <v>2525</v>
      </c>
      <c r="G1122" s="141" t="s">
        <v>9</v>
      </c>
      <c r="H1122" s="232">
        <v>1000</v>
      </c>
      <c r="I1122" s="137" t="s">
        <v>1178</v>
      </c>
      <c r="J1122" s="141">
        <v>2</v>
      </c>
      <c r="K1122" s="136">
        <f t="shared" si="46"/>
        <v>2000</v>
      </c>
    </row>
    <row r="1123" spans="1:11" x14ac:dyDescent="0.25">
      <c r="A1123" s="131">
        <v>3853</v>
      </c>
      <c r="B1123" s="131">
        <v>53</v>
      </c>
      <c r="C1123" s="132" t="s">
        <v>2500</v>
      </c>
      <c r="D1123" s="131">
        <v>10</v>
      </c>
      <c r="E1123" s="133">
        <v>14</v>
      </c>
      <c r="F1123" s="154" t="s">
        <v>2537</v>
      </c>
      <c r="G1123" s="141" t="s">
        <v>9</v>
      </c>
      <c r="H1123" s="232">
        <v>1200</v>
      </c>
      <c r="I1123" s="137" t="s">
        <v>1178</v>
      </c>
      <c r="J1123" s="141">
        <v>7</v>
      </c>
      <c r="K1123" s="136">
        <f t="shared" si="46"/>
        <v>8400</v>
      </c>
    </row>
    <row r="1124" spans="1:11" x14ac:dyDescent="0.25">
      <c r="A1124" s="131">
        <v>3856</v>
      </c>
      <c r="B1124" s="131">
        <v>53</v>
      </c>
      <c r="C1124" s="132" t="s">
        <v>2500</v>
      </c>
      <c r="D1124" s="131">
        <v>10</v>
      </c>
      <c r="E1124" s="133">
        <v>17</v>
      </c>
      <c r="F1124" s="154" t="s">
        <v>2540</v>
      </c>
      <c r="G1124" s="141" t="s">
        <v>9</v>
      </c>
      <c r="H1124" s="232">
        <v>1000</v>
      </c>
      <c r="I1124" s="137" t="s">
        <v>1178</v>
      </c>
      <c r="J1124" s="141">
        <v>1</v>
      </c>
      <c r="K1124" s="136">
        <f t="shared" si="46"/>
        <v>1000</v>
      </c>
    </row>
    <row r="1125" spans="1:11" x14ac:dyDescent="0.25">
      <c r="A1125" s="131">
        <v>3846</v>
      </c>
      <c r="B1125" s="131">
        <v>53</v>
      </c>
      <c r="C1125" s="132" t="s">
        <v>2500</v>
      </c>
      <c r="D1125" s="131">
        <v>10</v>
      </c>
      <c r="E1125" s="133">
        <v>7</v>
      </c>
      <c r="F1125" s="154" t="s">
        <v>2531</v>
      </c>
      <c r="G1125" s="141" t="s">
        <v>9</v>
      </c>
      <c r="H1125" s="232">
        <v>1000</v>
      </c>
      <c r="I1125" s="137" t="s">
        <v>1178</v>
      </c>
      <c r="J1125" s="141">
        <v>2</v>
      </c>
      <c r="K1125" s="136">
        <f t="shared" si="46"/>
        <v>2000</v>
      </c>
    </row>
    <row r="1126" spans="1:11" x14ac:dyDescent="0.25">
      <c r="A1126" s="131">
        <v>3849</v>
      </c>
      <c r="B1126" s="131">
        <v>53</v>
      </c>
      <c r="C1126" s="132" t="s">
        <v>2500</v>
      </c>
      <c r="D1126" s="131">
        <v>10</v>
      </c>
      <c r="E1126" s="133">
        <v>10</v>
      </c>
      <c r="F1126" s="154" t="s">
        <v>2534</v>
      </c>
      <c r="G1126" s="141" t="s">
        <v>9</v>
      </c>
      <c r="H1126" s="232">
        <v>1000</v>
      </c>
      <c r="I1126" s="137" t="s">
        <v>1178</v>
      </c>
      <c r="J1126" s="141">
        <v>1</v>
      </c>
      <c r="K1126" s="136">
        <f t="shared" si="46"/>
        <v>1000</v>
      </c>
    </row>
    <row r="1127" spans="1:11" x14ac:dyDescent="0.25">
      <c r="A1127" s="131">
        <v>3851</v>
      </c>
      <c r="B1127" s="131">
        <v>53</v>
      </c>
      <c r="C1127" s="132" t="s">
        <v>2500</v>
      </c>
      <c r="D1127" s="131">
        <v>10</v>
      </c>
      <c r="E1127" s="133">
        <v>12</v>
      </c>
      <c r="F1127" s="154" t="s">
        <v>2536</v>
      </c>
      <c r="G1127" s="141" t="s">
        <v>9</v>
      </c>
      <c r="H1127" s="232">
        <v>1500</v>
      </c>
      <c r="I1127" s="137" t="s">
        <v>1178</v>
      </c>
      <c r="J1127" s="141">
        <v>7</v>
      </c>
      <c r="K1127" s="136">
        <f t="shared" si="46"/>
        <v>10500</v>
      </c>
    </row>
    <row r="1128" spans="1:11" x14ac:dyDescent="0.25">
      <c r="A1128" s="131">
        <v>3852</v>
      </c>
      <c r="B1128" s="131">
        <v>53</v>
      </c>
      <c r="C1128" s="132" t="s">
        <v>2500</v>
      </c>
      <c r="D1128" s="131">
        <v>10</v>
      </c>
      <c r="E1128" s="133">
        <v>13</v>
      </c>
      <c r="F1128" s="154" t="s">
        <v>2536</v>
      </c>
      <c r="G1128" s="141" t="s">
        <v>9</v>
      </c>
      <c r="H1128" s="232">
        <v>1000</v>
      </c>
      <c r="I1128" s="137" t="s">
        <v>1178</v>
      </c>
      <c r="J1128" s="141">
        <v>4</v>
      </c>
      <c r="K1128" s="136">
        <f t="shared" si="46"/>
        <v>4000</v>
      </c>
    </row>
    <row r="1129" spans="1:11" x14ac:dyDescent="0.25">
      <c r="A1129" s="131">
        <v>3843</v>
      </c>
      <c r="B1129" s="131">
        <v>53</v>
      </c>
      <c r="C1129" s="132" t="s">
        <v>2500</v>
      </c>
      <c r="D1129" s="131">
        <v>10</v>
      </c>
      <c r="E1129" s="133">
        <v>4</v>
      </c>
      <c r="F1129" s="154" t="s">
        <v>2528</v>
      </c>
      <c r="G1129" s="141" t="s">
        <v>9</v>
      </c>
      <c r="H1129" s="232">
        <v>1000</v>
      </c>
      <c r="I1129" s="137" t="s">
        <v>1178</v>
      </c>
      <c r="J1129" s="141">
        <v>2</v>
      </c>
      <c r="K1129" s="136">
        <f t="shared" si="46"/>
        <v>2000</v>
      </c>
    </row>
    <row r="1130" spans="1:11" x14ac:dyDescent="0.25">
      <c r="A1130" s="131">
        <v>3845</v>
      </c>
      <c r="B1130" s="131">
        <v>53</v>
      </c>
      <c r="C1130" s="132" t="s">
        <v>2500</v>
      </c>
      <c r="D1130" s="131">
        <v>10</v>
      </c>
      <c r="E1130" s="133">
        <v>6</v>
      </c>
      <c r="F1130" s="154" t="s">
        <v>2530</v>
      </c>
      <c r="G1130" s="141" t="s">
        <v>9</v>
      </c>
      <c r="H1130" s="232">
        <v>1000</v>
      </c>
      <c r="I1130" s="137" t="s">
        <v>1178</v>
      </c>
      <c r="J1130" s="141">
        <v>2</v>
      </c>
      <c r="K1130" s="136">
        <f t="shared" si="46"/>
        <v>2000</v>
      </c>
    </row>
    <row r="1131" spans="1:11" x14ac:dyDescent="0.25">
      <c r="A1131" s="131">
        <v>3844</v>
      </c>
      <c r="B1131" s="131">
        <v>53</v>
      </c>
      <c r="C1131" s="132" t="s">
        <v>2500</v>
      </c>
      <c r="D1131" s="131">
        <v>10</v>
      </c>
      <c r="E1131" s="133">
        <v>5</v>
      </c>
      <c r="F1131" s="154" t="s">
        <v>2529</v>
      </c>
      <c r="G1131" s="141" t="s">
        <v>9</v>
      </c>
      <c r="H1131" s="232">
        <v>1000</v>
      </c>
      <c r="I1131" s="137" t="s">
        <v>1178</v>
      </c>
      <c r="J1131" s="141">
        <v>2</v>
      </c>
      <c r="K1131" s="136">
        <f t="shared" si="46"/>
        <v>2000</v>
      </c>
    </row>
    <row r="1132" spans="1:11" x14ac:dyDescent="0.25">
      <c r="A1132" s="131">
        <v>3841</v>
      </c>
      <c r="B1132" s="131">
        <v>53</v>
      </c>
      <c r="C1132" s="132" t="s">
        <v>2500</v>
      </c>
      <c r="D1132" s="131">
        <v>10</v>
      </c>
      <c r="E1132" s="133">
        <v>2</v>
      </c>
      <c r="F1132" s="154" t="s">
        <v>2526</v>
      </c>
      <c r="G1132" s="141" t="s">
        <v>9</v>
      </c>
      <c r="H1132" s="232">
        <v>1000</v>
      </c>
      <c r="I1132" s="137" t="s">
        <v>1178</v>
      </c>
      <c r="J1132" s="141">
        <v>1</v>
      </c>
      <c r="K1132" s="136">
        <f t="shared" si="46"/>
        <v>1000</v>
      </c>
    </row>
    <row r="1133" spans="1:11" x14ac:dyDescent="0.25">
      <c r="A1133" s="131">
        <v>3850</v>
      </c>
      <c r="B1133" s="131">
        <v>53</v>
      </c>
      <c r="C1133" s="132" t="s">
        <v>2500</v>
      </c>
      <c r="D1133" s="131">
        <v>10</v>
      </c>
      <c r="E1133" s="133">
        <v>11</v>
      </c>
      <c r="F1133" s="154" t="s">
        <v>2535</v>
      </c>
      <c r="G1133" s="141" t="s">
        <v>9</v>
      </c>
      <c r="H1133" s="232">
        <v>1500</v>
      </c>
      <c r="I1133" s="137" t="s">
        <v>1178</v>
      </c>
      <c r="J1133" s="141">
        <v>10</v>
      </c>
      <c r="K1133" s="136">
        <f t="shared" si="46"/>
        <v>15000</v>
      </c>
    </row>
    <row r="1134" spans="1:11" x14ac:dyDescent="0.25">
      <c r="A1134" s="131">
        <v>3855</v>
      </c>
      <c r="B1134" s="131">
        <v>53</v>
      </c>
      <c r="C1134" s="132" t="s">
        <v>2500</v>
      </c>
      <c r="D1134" s="131">
        <v>10</v>
      </c>
      <c r="E1134" s="133">
        <v>16</v>
      </c>
      <c r="F1134" s="154" t="s">
        <v>2539</v>
      </c>
      <c r="G1134" s="141" t="s">
        <v>9</v>
      </c>
      <c r="H1134" s="232">
        <v>1000</v>
      </c>
      <c r="I1134" s="137" t="s">
        <v>1178</v>
      </c>
      <c r="J1134" s="141">
        <v>1</v>
      </c>
      <c r="K1134" s="136">
        <f t="shared" si="46"/>
        <v>1000</v>
      </c>
    </row>
    <row r="1135" spans="1:11" x14ac:dyDescent="0.25">
      <c r="A1135" s="131">
        <v>3848</v>
      </c>
      <c r="B1135" s="131">
        <v>53</v>
      </c>
      <c r="C1135" s="132" t="s">
        <v>2500</v>
      </c>
      <c r="D1135" s="131">
        <v>10</v>
      </c>
      <c r="E1135" s="133">
        <v>9</v>
      </c>
      <c r="F1135" s="154" t="s">
        <v>2533</v>
      </c>
      <c r="G1135" s="141" t="s">
        <v>9</v>
      </c>
      <c r="H1135" s="232">
        <v>1000</v>
      </c>
      <c r="I1135" s="137" t="s">
        <v>1178</v>
      </c>
      <c r="J1135" s="141">
        <v>1</v>
      </c>
      <c r="K1135" s="136">
        <f t="shared" si="46"/>
        <v>1000</v>
      </c>
    </row>
    <row r="1136" spans="1:11" x14ac:dyDescent="0.25">
      <c r="A1136" s="131">
        <v>3847</v>
      </c>
      <c r="B1136" s="131">
        <v>53</v>
      </c>
      <c r="C1136" s="132" t="s">
        <v>2500</v>
      </c>
      <c r="D1136" s="131">
        <v>10</v>
      </c>
      <c r="E1136" s="133">
        <v>8</v>
      </c>
      <c r="F1136" s="154" t="s">
        <v>2532</v>
      </c>
      <c r="G1136" s="141" t="s">
        <v>9</v>
      </c>
      <c r="H1136" s="232">
        <v>1000</v>
      </c>
      <c r="I1136" s="137" t="s">
        <v>1178</v>
      </c>
      <c r="J1136" s="141">
        <v>1</v>
      </c>
      <c r="K1136" s="136">
        <f t="shared" ref="K1136:K1177" si="47">J1136*H1136</f>
        <v>1000</v>
      </c>
    </row>
    <row r="1137" spans="1:11" x14ac:dyDescent="0.25">
      <c r="A1137" s="131">
        <v>3842</v>
      </c>
      <c r="B1137" s="131">
        <v>53</v>
      </c>
      <c r="C1137" s="132" t="s">
        <v>2500</v>
      </c>
      <c r="D1137" s="131">
        <v>10</v>
      </c>
      <c r="E1137" s="133">
        <v>3</v>
      </c>
      <c r="F1137" s="154" t="s">
        <v>2527</v>
      </c>
      <c r="G1137" s="141" t="s">
        <v>9</v>
      </c>
      <c r="H1137" s="232">
        <v>1000</v>
      </c>
      <c r="I1137" s="137" t="s">
        <v>1178</v>
      </c>
      <c r="J1137" s="141">
        <v>3</v>
      </c>
      <c r="K1137" s="136">
        <f t="shared" si="47"/>
        <v>3000</v>
      </c>
    </row>
    <row r="1138" spans="1:11" x14ac:dyDescent="0.25">
      <c r="A1138" s="131">
        <v>3854</v>
      </c>
      <c r="B1138" s="131">
        <v>53</v>
      </c>
      <c r="C1138" s="132" t="s">
        <v>2500</v>
      </c>
      <c r="D1138" s="131">
        <v>10</v>
      </c>
      <c r="E1138" s="133">
        <v>15</v>
      </c>
      <c r="F1138" s="154" t="s">
        <v>2538</v>
      </c>
      <c r="G1138" s="141" t="s">
        <v>9</v>
      </c>
      <c r="H1138" s="232">
        <v>1000</v>
      </c>
      <c r="I1138" s="137" t="s">
        <v>1178</v>
      </c>
      <c r="J1138" s="141">
        <v>4</v>
      </c>
      <c r="K1138" s="136">
        <f t="shared" si="47"/>
        <v>4000</v>
      </c>
    </row>
    <row r="1139" spans="1:11" x14ac:dyDescent="0.25">
      <c r="A1139" s="131">
        <v>3468</v>
      </c>
      <c r="B1139" s="131">
        <v>48</v>
      </c>
      <c r="C1139" s="132" t="s">
        <v>2417</v>
      </c>
      <c r="D1139" s="131">
        <v>2</v>
      </c>
      <c r="E1139" s="135">
        <v>9</v>
      </c>
      <c r="F1139" s="139" t="s">
        <v>2435</v>
      </c>
      <c r="G1139" s="141" t="s">
        <v>9</v>
      </c>
      <c r="H1139" s="232">
        <v>600</v>
      </c>
      <c r="I1139" s="137" t="s">
        <v>1178</v>
      </c>
      <c r="J1139" s="141">
        <v>3</v>
      </c>
      <c r="K1139" s="136">
        <f t="shared" si="47"/>
        <v>1800</v>
      </c>
    </row>
    <row r="1140" spans="1:11" x14ac:dyDescent="0.25">
      <c r="A1140" s="131">
        <v>312</v>
      </c>
      <c r="B1140" s="131">
        <v>58</v>
      </c>
      <c r="C1140" s="132" t="s">
        <v>1263</v>
      </c>
      <c r="D1140" s="131">
        <v>9</v>
      </c>
      <c r="E1140" s="133">
        <v>4</v>
      </c>
      <c r="F1140" s="139" t="s">
        <v>1294</v>
      </c>
      <c r="G1140" s="141" t="s">
        <v>1272</v>
      </c>
      <c r="H1140" s="232">
        <v>2000</v>
      </c>
      <c r="I1140" s="137" t="s">
        <v>1197</v>
      </c>
      <c r="J1140" s="141">
        <v>2</v>
      </c>
      <c r="K1140" s="136">
        <f t="shared" si="47"/>
        <v>4000</v>
      </c>
    </row>
    <row r="1141" spans="1:11" x14ac:dyDescent="0.25">
      <c r="A1141" s="131">
        <v>294</v>
      </c>
      <c r="B1141" s="131">
        <v>58</v>
      </c>
      <c r="C1141" s="132" t="s">
        <v>1263</v>
      </c>
      <c r="D1141" s="131">
        <v>4</v>
      </c>
      <c r="E1141" s="133">
        <v>8</v>
      </c>
      <c r="F1141" s="139" t="s">
        <v>1277</v>
      </c>
      <c r="G1141" s="141" t="s">
        <v>8</v>
      </c>
      <c r="H1141" s="232">
        <v>1000</v>
      </c>
      <c r="I1141" s="137" t="s">
        <v>1200</v>
      </c>
      <c r="J1141" s="141">
        <v>5</v>
      </c>
      <c r="K1141" s="136">
        <f t="shared" si="47"/>
        <v>5000</v>
      </c>
    </row>
    <row r="1142" spans="1:11" x14ac:dyDescent="0.25">
      <c r="A1142" s="131">
        <v>2298</v>
      </c>
      <c r="B1142" s="131">
        <v>60</v>
      </c>
      <c r="C1142" s="132" t="s">
        <v>1862</v>
      </c>
      <c r="D1142" s="171">
        <v>6</v>
      </c>
      <c r="E1142" s="133">
        <v>41</v>
      </c>
      <c r="F1142" s="139" t="s">
        <v>1917</v>
      </c>
      <c r="G1142" s="163" t="s">
        <v>1918</v>
      </c>
      <c r="H1142" s="232">
        <v>60</v>
      </c>
      <c r="I1142" s="137" t="s">
        <v>1200</v>
      </c>
      <c r="J1142" s="141">
        <v>35</v>
      </c>
      <c r="K1142" s="136">
        <f t="shared" si="47"/>
        <v>2100</v>
      </c>
    </row>
    <row r="1143" spans="1:11" x14ac:dyDescent="0.25">
      <c r="A1143" s="131">
        <v>2256</v>
      </c>
      <c r="B1143" s="131">
        <v>60</v>
      </c>
      <c r="C1143" s="132" t="s">
        <v>1862</v>
      </c>
      <c r="D1143" s="171">
        <v>5</v>
      </c>
      <c r="E1143" s="133">
        <v>3</v>
      </c>
      <c r="F1143" s="139" t="s">
        <v>1877</v>
      </c>
      <c r="G1143" s="163" t="s">
        <v>1778</v>
      </c>
      <c r="H1143" s="232">
        <v>250</v>
      </c>
      <c r="I1143" s="137" t="s">
        <v>1200</v>
      </c>
      <c r="J1143" s="141">
        <v>20</v>
      </c>
      <c r="K1143" s="172">
        <f t="shared" si="47"/>
        <v>5000</v>
      </c>
    </row>
    <row r="1144" spans="1:11" x14ac:dyDescent="0.25">
      <c r="A1144" s="131">
        <v>3127</v>
      </c>
      <c r="B1144" s="131">
        <v>51</v>
      </c>
      <c r="C1144" s="132" t="s">
        <v>2298</v>
      </c>
      <c r="D1144" s="131">
        <v>1</v>
      </c>
      <c r="E1144" s="133">
        <f>+E1143+1</f>
        <v>4</v>
      </c>
      <c r="F1144" s="162" t="s">
        <v>2323</v>
      </c>
      <c r="G1144" s="141" t="s">
        <v>1792</v>
      </c>
      <c r="H1144" s="232">
        <v>150</v>
      </c>
      <c r="I1144" s="137" t="s">
        <v>1200</v>
      </c>
      <c r="J1144" s="141">
        <v>2</v>
      </c>
      <c r="K1144" s="136">
        <f t="shared" si="47"/>
        <v>300</v>
      </c>
    </row>
    <row r="1145" spans="1:11" x14ac:dyDescent="0.25">
      <c r="A1145" s="131">
        <v>4111</v>
      </c>
      <c r="B1145" s="131">
        <v>50</v>
      </c>
      <c r="C1145" s="132" t="s">
        <v>2594</v>
      </c>
      <c r="D1145" s="131">
        <v>1</v>
      </c>
      <c r="E1145" s="133">
        <v>6</v>
      </c>
      <c r="F1145" s="139" t="s">
        <v>2598</v>
      </c>
      <c r="G1145" s="141" t="s">
        <v>8</v>
      </c>
      <c r="H1145" s="232">
        <v>2500</v>
      </c>
      <c r="I1145" s="137" t="s">
        <v>1265</v>
      </c>
      <c r="J1145" s="141">
        <v>1</v>
      </c>
      <c r="K1145" s="136">
        <f t="shared" si="47"/>
        <v>2500</v>
      </c>
    </row>
    <row r="1146" spans="1:11" x14ac:dyDescent="0.25">
      <c r="A1146" s="131">
        <v>1292</v>
      </c>
      <c r="B1146" s="131">
        <v>47</v>
      </c>
      <c r="C1146" s="132" t="s">
        <v>1624</v>
      </c>
      <c r="D1146" s="131">
        <v>12</v>
      </c>
      <c r="E1146" s="133">
        <v>3</v>
      </c>
      <c r="F1146" s="139" t="s">
        <v>1660</v>
      </c>
      <c r="G1146" s="141" t="s">
        <v>15</v>
      </c>
      <c r="H1146" s="232">
        <v>2000</v>
      </c>
      <c r="I1146" s="137" t="s">
        <v>1197</v>
      </c>
      <c r="J1146" s="141">
        <v>1</v>
      </c>
      <c r="K1146" s="136">
        <f t="shared" si="47"/>
        <v>2000</v>
      </c>
    </row>
    <row r="1147" spans="1:11" x14ac:dyDescent="0.25">
      <c r="A1147" s="131">
        <v>282</v>
      </c>
      <c r="B1147" s="131">
        <v>58</v>
      </c>
      <c r="C1147" s="132" t="s">
        <v>1263</v>
      </c>
      <c r="D1147" s="131">
        <v>1</v>
      </c>
      <c r="E1147" s="133">
        <v>2</v>
      </c>
      <c r="F1147" s="139" t="s">
        <v>1266</v>
      </c>
      <c r="G1147" s="141" t="s">
        <v>9</v>
      </c>
      <c r="H1147" s="232">
        <v>5000</v>
      </c>
      <c r="I1147" s="137" t="s">
        <v>1265</v>
      </c>
      <c r="J1147" s="141">
        <v>2</v>
      </c>
      <c r="K1147" s="136">
        <f t="shared" si="47"/>
        <v>10000</v>
      </c>
    </row>
    <row r="1148" spans="1:11" x14ac:dyDescent="0.25">
      <c r="A1148" s="131">
        <v>283</v>
      </c>
      <c r="B1148" s="131">
        <v>58</v>
      </c>
      <c r="C1148" s="132" t="s">
        <v>1263</v>
      </c>
      <c r="D1148" s="131">
        <v>1</v>
      </c>
      <c r="E1148" s="133">
        <v>3</v>
      </c>
      <c r="F1148" s="139" t="s">
        <v>1267</v>
      </c>
      <c r="G1148" s="141" t="s">
        <v>9</v>
      </c>
      <c r="H1148" s="232">
        <v>2000</v>
      </c>
      <c r="I1148" s="137" t="s">
        <v>1265</v>
      </c>
      <c r="J1148" s="141">
        <v>6</v>
      </c>
      <c r="K1148" s="136">
        <f t="shared" si="47"/>
        <v>12000</v>
      </c>
    </row>
    <row r="1149" spans="1:11" x14ac:dyDescent="0.25">
      <c r="A1149" s="131">
        <v>177</v>
      </c>
      <c r="B1149" s="131">
        <v>45</v>
      </c>
      <c r="C1149" s="132" t="s">
        <v>1219</v>
      </c>
      <c r="D1149" s="131">
        <v>2</v>
      </c>
      <c r="E1149" s="133">
        <v>8</v>
      </c>
      <c r="F1149" s="144" t="s">
        <v>1228</v>
      </c>
      <c r="G1149" s="147" t="s">
        <v>9</v>
      </c>
      <c r="H1149" s="241">
        <v>1200</v>
      </c>
      <c r="I1149" s="137" t="s">
        <v>1197</v>
      </c>
      <c r="J1149" s="147">
        <v>20</v>
      </c>
      <c r="K1149" s="136">
        <f t="shared" si="47"/>
        <v>24000</v>
      </c>
    </row>
    <row r="1150" spans="1:11" x14ac:dyDescent="0.25">
      <c r="A1150" s="131">
        <v>2576</v>
      </c>
      <c r="B1150" s="131">
        <v>63</v>
      </c>
      <c r="C1150" s="132" t="s">
        <v>2055</v>
      </c>
      <c r="D1150" s="171">
        <v>3</v>
      </c>
      <c r="E1150" s="133">
        <v>4</v>
      </c>
      <c r="F1150" s="139" t="s">
        <v>2059</v>
      </c>
      <c r="G1150" s="141" t="s">
        <v>2060</v>
      </c>
      <c r="H1150" s="232">
        <v>60</v>
      </c>
      <c r="I1150" s="137" t="s">
        <v>1265</v>
      </c>
      <c r="J1150" s="141">
        <v>8</v>
      </c>
      <c r="K1150" s="136">
        <f t="shared" si="47"/>
        <v>480</v>
      </c>
    </row>
    <row r="1151" spans="1:11" x14ac:dyDescent="0.25">
      <c r="A1151" s="131">
        <v>1351</v>
      </c>
      <c r="B1151" s="131">
        <v>47</v>
      </c>
      <c r="C1151" s="132" t="s">
        <v>1686</v>
      </c>
      <c r="D1151" s="171">
        <v>1</v>
      </c>
      <c r="E1151" s="133">
        <v>3</v>
      </c>
      <c r="F1151" s="139" t="s">
        <v>1688</v>
      </c>
      <c r="G1151" s="141" t="s">
        <v>1689</v>
      </c>
      <c r="H1151" s="232">
        <v>40</v>
      </c>
      <c r="I1151" s="137" t="s">
        <v>1265</v>
      </c>
      <c r="J1151" s="141">
        <v>350</v>
      </c>
      <c r="K1151" s="136">
        <f t="shared" si="47"/>
        <v>14000</v>
      </c>
    </row>
    <row r="1152" spans="1:11" x14ac:dyDescent="0.25">
      <c r="A1152" s="131">
        <v>3374</v>
      </c>
      <c r="B1152" s="131">
        <v>49</v>
      </c>
      <c r="C1152" s="132" t="s">
        <v>2397</v>
      </c>
      <c r="D1152" s="131">
        <v>4</v>
      </c>
      <c r="E1152" s="133">
        <v>7</v>
      </c>
      <c r="F1152" s="154" t="s">
        <v>2409</v>
      </c>
      <c r="G1152" s="141" t="s">
        <v>1272</v>
      </c>
      <c r="H1152" s="232">
        <v>6</v>
      </c>
      <c r="I1152" s="137" t="s">
        <v>1200</v>
      </c>
      <c r="J1152" s="141">
        <v>500</v>
      </c>
      <c r="K1152" s="172">
        <f t="shared" si="47"/>
        <v>3000</v>
      </c>
    </row>
    <row r="1153" spans="1:11" x14ac:dyDescent="0.25">
      <c r="A1153" s="131">
        <v>855</v>
      </c>
      <c r="B1153" s="131">
        <v>34</v>
      </c>
      <c r="C1153" s="132" t="s">
        <v>1559</v>
      </c>
      <c r="D1153" s="171">
        <v>3</v>
      </c>
      <c r="E1153" s="133">
        <v>13</v>
      </c>
      <c r="F1153" s="174" t="s">
        <v>1536</v>
      </c>
      <c r="G1153" s="163" t="s">
        <v>8</v>
      </c>
      <c r="H1153" s="248">
        <v>80</v>
      </c>
      <c r="I1153" s="137" t="s">
        <v>1200</v>
      </c>
      <c r="J1153" s="163">
        <v>1</v>
      </c>
      <c r="K1153" s="172">
        <f t="shared" si="47"/>
        <v>80</v>
      </c>
    </row>
    <row r="1154" spans="1:11" x14ac:dyDescent="0.25">
      <c r="A1154" s="131">
        <v>3283</v>
      </c>
      <c r="B1154" s="131">
        <v>49</v>
      </c>
      <c r="C1154" s="132" t="s">
        <v>2350</v>
      </c>
      <c r="D1154" s="171">
        <v>3</v>
      </c>
      <c r="E1154" s="133">
        <v>17</v>
      </c>
      <c r="F1154" s="139" t="s">
        <v>2383</v>
      </c>
      <c r="G1154" s="141" t="s">
        <v>13</v>
      </c>
      <c r="H1154" s="232">
        <v>300</v>
      </c>
      <c r="I1154" s="137" t="s">
        <v>1178</v>
      </c>
      <c r="J1154" s="141">
        <v>1</v>
      </c>
      <c r="K1154" s="136">
        <f t="shared" si="47"/>
        <v>300</v>
      </c>
    </row>
    <row r="1155" spans="1:11" x14ac:dyDescent="0.25">
      <c r="A1155" s="131">
        <v>2454</v>
      </c>
      <c r="B1155" s="131">
        <v>5</v>
      </c>
      <c r="C1155" s="132" t="s">
        <v>1997</v>
      </c>
      <c r="D1155" s="171">
        <v>4</v>
      </c>
      <c r="E1155" s="196">
        <v>15</v>
      </c>
      <c r="F1155" s="197" t="s">
        <v>2007</v>
      </c>
      <c r="G1155" s="198" t="s">
        <v>8</v>
      </c>
      <c r="H1155" s="233">
        <v>800</v>
      </c>
      <c r="I1155" s="137" t="s">
        <v>1200</v>
      </c>
      <c r="J1155" s="198">
        <v>10</v>
      </c>
      <c r="K1155" s="136">
        <f t="shared" si="47"/>
        <v>8000</v>
      </c>
    </row>
    <row r="1156" spans="1:11" x14ac:dyDescent="0.25">
      <c r="A1156" s="131">
        <v>3280</v>
      </c>
      <c r="B1156" s="131">
        <v>49</v>
      </c>
      <c r="C1156" s="132" t="s">
        <v>2350</v>
      </c>
      <c r="D1156" s="171">
        <v>3</v>
      </c>
      <c r="E1156" s="133">
        <v>14</v>
      </c>
      <c r="F1156" s="139" t="s">
        <v>2380</v>
      </c>
      <c r="G1156" s="141" t="s">
        <v>1223</v>
      </c>
      <c r="H1156" s="232">
        <v>90</v>
      </c>
      <c r="I1156" s="137" t="s">
        <v>1200</v>
      </c>
      <c r="J1156" s="141">
        <v>9</v>
      </c>
      <c r="K1156" s="136">
        <f t="shared" si="47"/>
        <v>810</v>
      </c>
    </row>
    <row r="1157" spans="1:11" x14ac:dyDescent="0.25">
      <c r="A1157" s="131">
        <v>1774</v>
      </c>
      <c r="B1157" s="131">
        <v>64</v>
      </c>
      <c r="C1157" s="132" t="s">
        <v>1755</v>
      </c>
      <c r="D1157" s="171">
        <v>10</v>
      </c>
      <c r="E1157" s="133">
        <v>1</v>
      </c>
      <c r="F1157" s="139" t="s">
        <v>1763</v>
      </c>
      <c r="G1157" s="147" t="s">
        <v>8</v>
      </c>
      <c r="H1157" s="240">
        <v>3000</v>
      </c>
      <c r="I1157" s="137" t="s">
        <v>1178</v>
      </c>
      <c r="J1157" s="147">
        <v>1</v>
      </c>
      <c r="K1157" s="172">
        <f t="shared" si="47"/>
        <v>3000</v>
      </c>
    </row>
    <row r="1158" spans="1:11" x14ac:dyDescent="0.25">
      <c r="A1158" s="131">
        <v>3355</v>
      </c>
      <c r="B1158" s="131">
        <v>49</v>
      </c>
      <c r="C1158" s="132" t="s">
        <v>2397</v>
      </c>
      <c r="D1158" s="171">
        <v>1</v>
      </c>
      <c r="E1158" s="133">
        <v>13</v>
      </c>
      <c r="F1158" s="139" t="s">
        <v>2403</v>
      </c>
      <c r="G1158" s="141" t="s">
        <v>22</v>
      </c>
      <c r="H1158" s="237">
        <v>2</v>
      </c>
      <c r="I1158" s="137" t="s">
        <v>1200</v>
      </c>
      <c r="J1158" s="141">
        <v>1000</v>
      </c>
      <c r="K1158" s="136">
        <f t="shared" si="47"/>
        <v>2000</v>
      </c>
    </row>
    <row r="1159" spans="1:11" x14ac:dyDescent="0.25">
      <c r="A1159" s="131">
        <v>2197</v>
      </c>
      <c r="B1159" s="131">
        <v>3</v>
      </c>
      <c r="C1159" s="132" t="s">
        <v>1829</v>
      </c>
      <c r="D1159" s="171">
        <v>7</v>
      </c>
      <c r="E1159" s="133">
        <v>9</v>
      </c>
      <c r="F1159" s="139" t="s">
        <v>1845</v>
      </c>
      <c r="G1159" s="163" t="s">
        <v>8</v>
      </c>
      <c r="H1159" s="232">
        <v>37</v>
      </c>
      <c r="I1159" s="137" t="s">
        <v>1200</v>
      </c>
      <c r="J1159" s="141">
        <v>49</v>
      </c>
      <c r="K1159" s="172">
        <f t="shared" si="47"/>
        <v>1813</v>
      </c>
    </row>
    <row r="1160" spans="1:11" ht="25.5" x14ac:dyDescent="0.25">
      <c r="A1160" s="131">
        <v>4</v>
      </c>
      <c r="B1160" s="138">
        <v>55</v>
      </c>
      <c r="C1160" s="132" t="s">
        <v>699</v>
      </c>
      <c r="D1160" s="131">
        <v>4</v>
      </c>
      <c r="E1160" s="133">
        <v>1</v>
      </c>
      <c r="F1160" s="134" t="s">
        <v>1182</v>
      </c>
      <c r="G1160" s="135" t="s">
        <v>9</v>
      </c>
      <c r="H1160" s="260">
        <v>3000</v>
      </c>
      <c r="I1160" s="137" t="s">
        <v>1178</v>
      </c>
      <c r="J1160" s="135">
        <v>4</v>
      </c>
      <c r="K1160" s="136">
        <f t="shared" si="47"/>
        <v>12000</v>
      </c>
    </row>
    <row r="1161" spans="1:11" x14ac:dyDescent="0.25">
      <c r="A1161" s="131">
        <v>2662</v>
      </c>
      <c r="B1161" s="131">
        <v>63</v>
      </c>
      <c r="C1161" s="132" t="s">
        <v>2055</v>
      </c>
      <c r="D1161" s="171">
        <v>4</v>
      </c>
      <c r="E1161" s="133">
        <v>96</v>
      </c>
      <c r="F1161" s="139" t="s">
        <v>2127</v>
      </c>
      <c r="G1161" s="141" t="s">
        <v>9</v>
      </c>
      <c r="H1161" s="232">
        <v>50</v>
      </c>
      <c r="I1161" s="137" t="s">
        <v>1178</v>
      </c>
      <c r="J1161" s="141">
        <v>24</v>
      </c>
      <c r="K1161" s="136">
        <f t="shared" si="47"/>
        <v>1200</v>
      </c>
    </row>
    <row r="1162" spans="1:11" x14ac:dyDescent="0.25">
      <c r="A1162" s="131">
        <v>2621</v>
      </c>
      <c r="B1162" s="131">
        <v>63</v>
      </c>
      <c r="C1162" s="132" t="s">
        <v>2055</v>
      </c>
      <c r="D1162" s="171">
        <v>4</v>
      </c>
      <c r="E1162" s="133">
        <v>48</v>
      </c>
      <c r="F1162" s="150" t="s">
        <v>2104</v>
      </c>
      <c r="G1162" s="141" t="s">
        <v>9</v>
      </c>
      <c r="H1162" s="232">
        <v>50</v>
      </c>
      <c r="I1162" s="137" t="s">
        <v>1178</v>
      </c>
      <c r="J1162" s="141">
        <v>3</v>
      </c>
      <c r="K1162" s="136">
        <f t="shared" si="47"/>
        <v>150</v>
      </c>
    </row>
    <row r="1163" spans="1:11" x14ac:dyDescent="0.25">
      <c r="A1163" s="131">
        <v>1976</v>
      </c>
      <c r="B1163" s="131">
        <v>64</v>
      </c>
      <c r="C1163" s="132" t="s">
        <v>1789</v>
      </c>
      <c r="D1163" s="171">
        <v>1</v>
      </c>
      <c r="E1163" s="133">
        <v>1</v>
      </c>
      <c r="F1163" s="144" t="s">
        <v>1790</v>
      </c>
      <c r="G1163" s="147" t="s">
        <v>8</v>
      </c>
      <c r="H1163" s="240">
        <v>70</v>
      </c>
      <c r="I1163" s="137" t="s">
        <v>1207</v>
      </c>
      <c r="J1163" s="147">
        <v>12</v>
      </c>
      <c r="K1163" s="172">
        <f t="shared" si="47"/>
        <v>840</v>
      </c>
    </row>
    <row r="1164" spans="1:11" x14ac:dyDescent="0.25">
      <c r="A1164" s="131">
        <v>521</v>
      </c>
      <c r="B1164" s="131">
        <v>32</v>
      </c>
      <c r="C1164" s="132" t="s">
        <v>1403</v>
      </c>
      <c r="D1164" s="131">
        <v>4</v>
      </c>
      <c r="E1164" s="133">
        <v>1</v>
      </c>
      <c r="F1164" s="139" t="s">
        <v>1407</v>
      </c>
      <c r="G1164" s="141" t="s">
        <v>15</v>
      </c>
      <c r="H1164" s="232">
        <v>333.33330000000001</v>
      </c>
      <c r="I1164" s="156" t="s">
        <v>1197</v>
      </c>
      <c r="J1164" s="141">
        <v>39</v>
      </c>
      <c r="K1164" s="136">
        <f t="shared" si="47"/>
        <v>12999.9987</v>
      </c>
    </row>
    <row r="1165" spans="1:11" x14ac:dyDescent="0.25">
      <c r="A1165" s="131">
        <v>2502</v>
      </c>
      <c r="B1165" s="131">
        <v>5</v>
      </c>
      <c r="C1165" s="132" t="s">
        <v>1997</v>
      </c>
      <c r="D1165" s="171">
        <v>6</v>
      </c>
      <c r="E1165" s="196">
        <v>16</v>
      </c>
      <c r="F1165" s="201" t="s">
        <v>2035</v>
      </c>
      <c r="G1165" s="198" t="s">
        <v>22</v>
      </c>
      <c r="H1165" s="242">
        <v>15</v>
      </c>
      <c r="I1165" s="137" t="s">
        <v>1200</v>
      </c>
      <c r="J1165" s="198">
        <v>10</v>
      </c>
      <c r="K1165" s="136">
        <f t="shared" si="47"/>
        <v>150</v>
      </c>
    </row>
    <row r="1166" spans="1:11" x14ac:dyDescent="0.25">
      <c r="A1166" s="131">
        <v>4199</v>
      </c>
      <c r="B1166" s="131">
        <v>50</v>
      </c>
      <c r="C1166" s="132" t="s">
        <v>2594</v>
      </c>
      <c r="D1166" s="131">
        <v>6</v>
      </c>
      <c r="E1166" s="133">
        <v>58</v>
      </c>
      <c r="F1166" s="139" t="s">
        <v>2192</v>
      </c>
      <c r="G1166" s="141" t="s">
        <v>1223</v>
      </c>
      <c r="H1166" s="232">
        <v>18</v>
      </c>
      <c r="I1166" s="137" t="s">
        <v>1200</v>
      </c>
      <c r="J1166" s="141">
        <v>2</v>
      </c>
      <c r="K1166" s="136">
        <f t="shared" si="47"/>
        <v>36</v>
      </c>
    </row>
    <row r="1167" spans="1:11" x14ac:dyDescent="0.25">
      <c r="A1167" s="131">
        <v>2191</v>
      </c>
      <c r="B1167" s="131">
        <v>3</v>
      </c>
      <c r="C1167" s="132" t="s">
        <v>1829</v>
      </c>
      <c r="D1167" s="171">
        <v>7</v>
      </c>
      <c r="E1167" s="133">
        <v>3</v>
      </c>
      <c r="F1167" s="139" t="s">
        <v>1840</v>
      </c>
      <c r="G1167" s="163" t="s">
        <v>8</v>
      </c>
      <c r="H1167" s="232">
        <v>48</v>
      </c>
      <c r="I1167" s="137" t="s">
        <v>1200</v>
      </c>
      <c r="J1167" s="141">
        <v>1200</v>
      </c>
      <c r="K1167" s="172">
        <f t="shared" si="47"/>
        <v>57600</v>
      </c>
    </row>
    <row r="1168" spans="1:11" x14ac:dyDescent="0.25">
      <c r="A1168" s="131">
        <v>2265</v>
      </c>
      <c r="B1168" s="131">
        <v>60</v>
      </c>
      <c r="C1168" s="132" t="s">
        <v>1862</v>
      </c>
      <c r="D1168" s="171">
        <v>6</v>
      </c>
      <c r="E1168" s="133">
        <v>8</v>
      </c>
      <c r="F1168" s="139" t="s">
        <v>2755</v>
      </c>
      <c r="G1168" s="163" t="s">
        <v>1778</v>
      </c>
      <c r="H1168" s="232">
        <v>30</v>
      </c>
      <c r="I1168" s="137" t="s">
        <v>1200</v>
      </c>
      <c r="J1168" s="141">
        <v>50</v>
      </c>
      <c r="K1168" s="172">
        <f t="shared" si="47"/>
        <v>1500</v>
      </c>
    </row>
    <row r="1169" spans="1:11" ht="25.5" x14ac:dyDescent="0.25">
      <c r="A1169" s="131">
        <v>285</v>
      </c>
      <c r="B1169" s="131">
        <v>58</v>
      </c>
      <c r="C1169" s="132" t="s">
        <v>1263</v>
      </c>
      <c r="D1169" s="131">
        <v>3</v>
      </c>
      <c r="E1169" s="133">
        <v>1</v>
      </c>
      <c r="F1169" s="139" t="s">
        <v>1270</v>
      </c>
      <c r="G1169" s="141" t="s">
        <v>9</v>
      </c>
      <c r="H1169" s="232">
        <v>1500</v>
      </c>
      <c r="I1169" s="137" t="s">
        <v>1178</v>
      </c>
      <c r="J1169" s="141">
        <v>11</v>
      </c>
      <c r="K1169" s="136">
        <f t="shared" si="47"/>
        <v>16500</v>
      </c>
    </row>
    <row r="1170" spans="1:11" x14ac:dyDescent="0.25">
      <c r="A1170" s="131">
        <v>3279</v>
      </c>
      <c r="B1170" s="131">
        <v>49</v>
      </c>
      <c r="C1170" s="132" t="s">
        <v>2350</v>
      </c>
      <c r="D1170" s="171">
        <v>3</v>
      </c>
      <c r="E1170" s="133">
        <v>13</v>
      </c>
      <c r="F1170" s="139" t="s">
        <v>2379</v>
      </c>
      <c r="G1170" s="141" t="s">
        <v>1223</v>
      </c>
      <c r="H1170" s="232">
        <v>25</v>
      </c>
      <c r="I1170" s="137" t="s">
        <v>1200</v>
      </c>
      <c r="J1170" s="141">
        <v>50</v>
      </c>
      <c r="K1170" s="136">
        <f t="shared" si="47"/>
        <v>1250</v>
      </c>
    </row>
    <row r="1171" spans="1:11" x14ac:dyDescent="0.25">
      <c r="A1171" s="131">
        <v>3885</v>
      </c>
      <c r="B1171" s="131">
        <v>53</v>
      </c>
      <c r="C1171" s="132" t="s">
        <v>2500</v>
      </c>
      <c r="D1171" s="131">
        <v>12</v>
      </c>
      <c r="E1171" s="133">
        <v>1</v>
      </c>
      <c r="F1171" s="154" t="s">
        <v>2379</v>
      </c>
      <c r="G1171" s="141" t="s">
        <v>1241</v>
      </c>
      <c r="H1171" s="232">
        <v>30</v>
      </c>
      <c r="I1171" s="137" t="s">
        <v>1200</v>
      </c>
      <c r="J1171" s="141">
        <v>70</v>
      </c>
      <c r="K1171" s="136">
        <f t="shared" si="47"/>
        <v>2100</v>
      </c>
    </row>
    <row r="1172" spans="1:11" x14ac:dyDescent="0.25">
      <c r="A1172" s="131">
        <v>3685</v>
      </c>
      <c r="B1172" s="131">
        <v>49</v>
      </c>
      <c r="C1172" s="132" t="s">
        <v>2478</v>
      </c>
      <c r="D1172" s="131">
        <v>3</v>
      </c>
      <c r="E1172" s="133">
        <v>6</v>
      </c>
      <c r="F1172" s="139" t="s">
        <v>2489</v>
      </c>
      <c r="G1172" s="141" t="s">
        <v>8</v>
      </c>
      <c r="H1172" s="232">
        <v>60</v>
      </c>
      <c r="I1172" s="137" t="s">
        <v>1200</v>
      </c>
      <c r="J1172" s="141">
        <v>3</v>
      </c>
      <c r="K1172" s="136">
        <f t="shared" si="47"/>
        <v>180</v>
      </c>
    </row>
    <row r="1173" spans="1:11" x14ac:dyDescent="0.25">
      <c r="A1173" s="131">
        <v>303</v>
      </c>
      <c r="B1173" s="131">
        <v>58</v>
      </c>
      <c r="C1173" s="132" t="s">
        <v>1263</v>
      </c>
      <c r="D1173" s="131">
        <v>7</v>
      </c>
      <c r="E1173" s="133">
        <v>1</v>
      </c>
      <c r="F1173" s="139" t="s">
        <v>1286</v>
      </c>
      <c r="G1173" s="141" t="s">
        <v>8</v>
      </c>
      <c r="H1173" s="232">
        <v>80</v>
      </c>
      <c r="I1173" s="137" t="s">
        <v>1200</v>
      </c>
      <c r="J1173" s="141">
        <v>30</v>
      </c>
      <c r="K1173" s="136">
        <f t="shared" si="47"/>
        <v>2400</v>
      </c>
    </row>
    <row r="1174" spans="1:11" x14ac:dyDescent="0.25">
      <c r="A1174" s="131">
        <v>4131</v>
      </c>
      <c r="B1174" s="131">
        <v>50</v>
      </c>
      <c r="C1174" s="132" t="s">
        <v>2594</v>
      </c>
      <c r="D1174" s="131">
        <v>1</v>
      </c>
      <c r="E1174" s="133">
        <v>26</v>
      </c>
      <c r="F1174" s="139" t="s">
        <v>2612</v>
      </c>
      <c r="G1174" s="141" t="s">
        <v>1561</v>
      </c>
      <c r="H1174" s="232">
        <v>4.5</v>
      </c>
      <c r="I1174" s="137" t="s">
        <v>1200</v>
      </c>
      <c r="J1174" s="141">
        <v>350</v>
      </c>
      <c r="K1174" s="136">
        <f t="shared" si="47"/>
        <v>1575</v>
      </c>
    </row>
    <row r="1175" spans="1:11" x14ac:dyDescent="0.25">
      <c r="A1175" s="131">
        <v>3827</v>
      </c>
      <c r="B1175" s="131">
        <v>53</v>
      </c>
      <c r="C1175" s="132" t="s">
        <v>2500</v>
      </c>
      <c r="D1175" s="131">
        <v>9</v>
      </c>
      <c r="E1175" s="133">
        <v>7</v>
      </c>
      <c r="F1175" s="154" t="s">
        <v>2519</v>
      </c>
      <c r="G1175" s="141" t="s">
        <v>9</v>
      </c>
      <c r="H1175" s="232">
        <v>500</v>
      </c>
      <c r="I1175" s="137" t="s">
        <v>1178</v>
      </c>
      <c r="J1175" s="141">
        <v>1</v>
      </c>
      <c r="K1175" s="136">
        <f t="shared" si="47"/>
        <v>500</v>
      </c>
    </row>
    <row r="1176" spans="1:11" x14ac:dyDescent="0.25">
      <c r="A1176" s="131">
        <v>3676</v>
      </c>
      <c r="B1176" s="131">
        <v>49</v>
      </c>
      <c r="C1176" s="132" t="s">
        <v>2478</v>
      </c>
      <c r="D1176" s="131">
        <v>2</v>
      </c>
      <c r="E1176" s="133">
        <v>6</v>
      </c>
      <c r="F1176" s="139" t="s">
        <v>2484</v>
      </c>
      <c r="G1176" s="141" t="s">
        <v>22</v>
      </c>
      <c r="H1176" s="232">
        <v>46</v>
      </c>
      <c r="I1176" s="137" t="s">
        <v>1200</v>
      </c>
      <c r="J1176" s="141">
        <v>5</v>
      </c>
      <c r="K1176" s="136">
        <f t="shared" si="47"/>
        <v>230</v>
      </c>
    </row>
    <row r="1177" spans="1:11" x14ac:dyDescent="0.25">
      <c r="A1177" s="131">
        <v>3251</v>
      </c>
      <c r="B1177" s="131">
        <v>49</v>
      </c>
      <c r="C1177" s="132" t="s">
        <v>2350</v>
      </c>
      <c r="D1177" s="171">
        <v>1</v>
      </c>
      <c r="E1177" s="133">
        <v>10</v>
      </c>
      <c r="F1177" s="139" t="s">
        <v>2357</v>
      </c>
      <c r="G1177" s="141" t="s">
        <v>22</v>
      </c>
      <c r="H1177" s="232">
        <v>2500</v>
      </c>
      <c r="I1177" s="137" t="s">
        <v>1200</v>
      </c>
      <c r="J1177" s="141">
        <v>1</v>
      </c>
      <c r="K1177" s="172">
        <f t="shared" si="47"/>
        <v>2500</v>
      </c>
    </row>
    <row r="1178" spans="1:11" x14ac:dyDescent="0.25">
      <c r="A1178" s="131">
        <v>3559</v>
      </c>
      <c r="B1178" s="131">
        <v>23</v>
      </c>
      <c r="C1178" s="132" t="s">
        <v>2451</v>
      </c>
      <c r="D1178" s="131">
        <v>6</v>
      </c>
      <c r="E1178" s="133">
        <v>1</v>
      </c>
      <c r="F1178" s="139" t="s">
        <v>2453</v>
      </c>
      <c r="G1178" s="141" t="s">
        <v>8</v>
      </c>
      <c r="H1178" s="232">
        <v>9</v>
      </c>
      <c r="I1178" s="137" t="s">
        <v>1212</v>
      </c>
      <c r="J1178" s="141">
        <v>400</v>
      </c>
      <c r="K1178" s="136">
        <f t="shared" ref="K1178:K1180" si="48">J1178*H1178</f>
        <v>3600</v>
      </c>
    </row>
    <row r="1179" spans="1:11" x14ac:dyDescent="0.25">
      <c r="A1179" s="131">
        <v>3135</v>
      </c>
      <c r="B1179" s="131">
        <v>51</v>
      </c>
      <c r="C1179" s="132" t="s">
        <v>2298</v>
      </c>
      <c r="D1179" s="131">
        <v>2</v>
      </c>
      <c r="E1179" s="133">
        <f>+E1178+1</f>
        <v>2</v>
      </c>
      <c r="F1179" s="162" t="s">
        <v>2328</v>
      </c>
      <c r="G1179" s="141" t="s">
        <v>8</v>
      </c>
      <c r="H1179" s="232">
        <v>3.5</v>
      </c>
      <c r="I1179" s="137" t="s">
        <v>1212</v>
      </c>
      <c r="J1179" s="141">
        <v>500</v>
      </c>
      <c r="K1179" s="136">
        <f t="shared" si="48"/>
        <v>1750</v>
      </c>
    </row>
    <row r="1180" spans="1:11" x14ac:dyDescent="0.25">
      <c r="A1180" s="131">
        <v>3376</v>
      </c>
      <c r="B1180" s="131">
        <v>49</v>
      </c>
      <c r="C1180" s="132" t="s">
        <v>2397</v>
      </c>
      <c r="D1180" s="131">
        <v>5</v>
      </c>
      <c r="E1180" s="133">
        <v>1</v>
      </c>
      <c r="F1180" s="154" t="s">
        <v>2411</v>
      </c>
      <c r="G1180" s="141" t="s">
        <v>22</v>
      </c>
      <c r="H1180" s="232">
        <v>4.7</v>
      </c>
      <c r="I1180" s="137" t="s">
        <v>1212</v>
      </c>
      <c r="J1180" s="141">
        <v>500</v>
      </c>
      <c r="K1180" s="136">
        <f t="shared" si="48"/>
        <v>2350</v>
      </c>
    </row>
    <row r="1181" spans="1:11" x14ac:dyDescent="0.25">
      <c r="A1181" s="131">
        <v>2433</v>
      </c>
      <c r="B1181" s="131">
        <v>5</v>
      </c>
      <c r="C1181" s="132" t="s">
        <v>1997</v>
      </c>
      <c r="D1181" s="171">
        <v>1</v>
      </c>
      <c r="E1181" s="196">
        <v>1</v>
      </c>
      <c r="F1181" s="197" t="s">
        <v>1329</v>
      </c>
      <c r="G1181" s="198" t="s">
        <v>8</v>
      </c>
      <c r="H1181" s="233">
        <v>1</v>
      </c>
      <c r="I1181" s="137" t="s">
        <v>1212</v>
      </c>
      <c r="J1181" s="198">
        <v>240</v>
      </c>
      <c r="K1181" s="136">
        <f t="shared" ref="K1181:K1187" si="49">J1181*H1181</f>
        <v>240</v>
      </c>
    </row>
    <row r="1182" spans="1:11" x14ac:dyDescent="0.25">
      <c r="A1182" s="131">
        <v>2975</v>
      </c>
      <c r="B1182" s="131">
        <v>2</v>
      </c>
      <c r="C1182" s="132" t="s">
        <v>2271</v>
      </c>
      <c r="D1182" s="171">
        <v>12</v>
      </c>
      <c r="E1182" s="133">
        <v>2</v>
      </c>
      <c r="F1182" s="139" t="s">
        <v>2277</v>
      </c>
      <c r="G1182" s="141" t="s">
        <v>22</v>
      </c>
      <c r="H1182" s="232">
        <v>1</v>
      </c>
      <c r="I1182" s="137" t="s">
        <v>1212</v>
      </c>
      <c r="J1182" s="141">
        <v>700</v>
      </c>
      <c r="K1182" s="172">
        <f t="shared" si="49"/>
        <v>700</v>
      </c>
    </row>
    <row r="1183" spans="1:11" x14ac:dyDescent="0.25">
      <c r="A1183" s="131">
        <v>846</v>
      </c>
      <c r="B1183" s="131">
        <v>34</v>
      </c>
      <c r="C1183" s="132" t="s">
        <v>1559</v>
      </c>
      <c r="D1183" s="171">
        <v>3</v>
      </c>
      <c r="E1183" s="133">
        <v>3</v>
      </c>
      <c r="F1183" s="174" t="s">
        <v>1532</v>
      </c>
      <c r="G1183" s="163" t="s">
        <v>9</v>
      </c>
      <c r="H1183" s="248">
        <v>6</v>
      </c>
      <c r="I1183" s="137" t="s">
        <v>1178</v>
      </c>
      <c r="J1183" s="163">
        <v>200</v>
      </c>
      <c r="K1183" s="136">
        <f t="shared" si="49"/>
        <v>1200</v>
      </c>
    </row>
    <row r="1184" spans="1:11" x14ac:dyDescent="0.25">
      <c r="A1184" s="131">
        <v>2309</v>
      </c>
      <c r="B1184" s="131">
        <v>60</v>
      </c>
      <c r="C1184" s="132" t="s">
        <v>1862</v>
      </c>
      <c r="D1184" s="171">
        <v>6</v>
      </c>
      <c r="E1184" s="133">
        <v>52</v>
      </c>
      <c r="F1184" s="139" t="s">
        <v>2754</v>
      </c>
      <c r="G1184" s="163" t="s">
        <v>1778</v>
      </c>
      <c r="H1184" s="232">
        <v>15</v>
      </c>
      <c r="I1184" s="137" t="s">
        <v>1200</v>
      </c>
      <c r="J1184" s="141">
        <v>4</v>
      </c>
      <c r="K1184" s="172">
        <f t="shared" si="49"/>
        <v>60</v>
      </c>
    </row>
    <row r="1185" spans="1:11" x14ac:dyDescent="0.25">
      <c r="A1185" s="131">
        <v>3349</v>
      </c>
      <c r="B1185" s="131">
        <v>49</v>
      </c>
      <c r="C1185" s="132" t="s">
        <v>2397</v>
      </c>
      <c r="D1185" s="171">
        <v>1</v>
      </c>
      <c r="E1185" s="133">
        <v>7</v>
      </c>
      <c r="F1185" s="139" t="s">
        <v>2400</v>
      </c>
      <c r="G1185" s="141" t="s">
        <v>22</v>
      </c>
      <c r="H1185" s="237">
        <v>24</v>
      </c>
      <c r="I1185" s="137" t="s">
        <v>1200</v>
      </c>
      <c r="J1185" s="141">
        <v>1000</v>
      </c>
      <c r="K1185" s="136">
        <f t="shared" si="49"/>
        <v>24000</v>
      </c>
    </row>
    <row r="1186" spans="1:11" x14ac:dyDescent="0.25">
      <c r="A1186" s="131">
        <v>3106</v>
      </c>
      <c r="B1186" s="131">
        <v>51</v>
      </c>
      <c r="C1186" s="132" t="s">
        <v>2298</v>
      </c>
      <c r="D1186" s="131">
        <v>1</v>
      </c>
      <c r="E1186" s="133">
        <v>29</v>
      </c>
      <c r="F1186" s="162" t="s">
        <v>2309</v>
      </c>
      <c r="G1186" s="141" t="s">
        <v>8</v>
      </c>
      <c r="H1186" s="232">
        <v>2.29</v>
      </c>
      <c r="I1186" s="137" t="s">
        <v>1197</v>
      </c>
      <c r="J1186" s="141">
        <v>3</v>
      </c>
      <c r="K1186" s="136">
        <f t="shared" si="49"/>
        <v>6.87</v>
      </c>
    </row>
    <row r="1187" spans="1:11" x14ac:dyDescent="0.25">
      <c r="A1187" s="131">
        <v>611</v>
      </c>
      <c r="B1187" s="131">
        <v>69</v>
      </c>
      <c r="C1187" s="132" t="s">
        <v>1431</v>
      </c>
      <c r="D1187" s="131">
        <v>3</v>
      </c>
      <c r="E1187" s="133">
        <v>29</v>
      </c>
      <c r="F1187" s="134" t="s">
        <v>1438</v>
      </c>
      <c r="G1187" s="141" t="s">
        <v>8</v>
      </c>
      <c r="H1187" s="237">
        <v>2.5</v>
      </c>
      <c r="I1187" s="156" t="s">
        <v>1197</v>
      </c>
      <c r="J1187" s="141">
        <v>3</v>
      </c>
      <c r="K1187" s="136">
        <f t="shared" si="49"/>
        <v>7.5</v>
      </c>
    </row>
    <row r="1188" spans="1:11" x14ac:dyDescent="0.25">
      <c r="A1188" s="131">
        <v>4174</v>
      </c>
      <c r="B1188" s="131">
        <v>50</v>
      </c>
      <c r="C1188" s="132" t="s">
        <v>2594</v>
      </c>
      <c r="D1188" s="131">
        <v>6</v>
      </c>
      <c r="E1188" s="133">
        <v>33</v>
      </c>
      <c r="F1188" s="139" t="s">
        <v>2620</v>
      </c>
      <c r="G1188" s="141" t="s">
        <v>8</v>
      </c>
      <c r="H1188" s="232">
        <v>1</v>
      </c>
      <c r="I1188" s="137" t="s">
        <v>1197</v>
      </c>
      <c r="J1188" s="141">
        <v>4</v>
      </c>
      <c r="K1188" s="136">
        <f t="shared" ref="K1188:K1210" si="50">J1188*H1188</f>
        <v>4</v>
      </c>
    </row>
    <row r="1189" spans="1:11" x14ac:dyDescent="0.25">
      <c r="A1189" s="131">
        <v>3564</v>
      </c>
      <c r="B1189" s="131">
        <v>23</v>
      </c>
      <c r="C1189" s="132" t="s">
        <v>2451</v>
      </c>
      <c r="D1189" s="131">
        <v>7</v>
      </c>
      <c r="E1189" s="133">
        <v>3</v>
      </c>
      <c r="F1189" s="154" t="s">
        <v>2464</v>
      </c>
      <c r="G1189" s="141" t="s">
        <v>9</v>
      </c>
      <c r="H1189" s="232">
        <v>400</v>
      </c>
      <c r="I1189" s="137" t="s">
        <v>1178</v>
      </c>
      <c r="J1189" s="141">
        <v>8</v>
      </c>
      <c r="K1189" s="136">
        <f t="shared" si="50"/>
        <v>3200</v>
      </c>
    </row>
    <row r="1190" spans="1:11" x14ac:dyDescent="0.25">
      <c r="A1190" s="131">
        <v>4203</v>
      </c>
      <c r="B1190" s="131">
        <v>50</v>
      </c>
      <c r="C1190" s="132" t="s">
        <v>2594</v>
      </c>
      <c r="D1190" s="131">
        <v>6</v>
      </c>
      <c r="E1190" s="133">
        <v>62</v>
      </c>
      <c r="F1190" s="139" t="s">
        <v>2629</v>
      </c>
      <c r="G1190" s="141" t="s">
        <v>1223</v>
      </c>
      <c r="H1190" s="232">
        <v>8</v>
      </c>
      <c r="I1190" s="137" t="s">
        <v>1197</v>
      </c>
      <c r="J1190" s="141">
        <v>3</v>
      </c>
      <c r="K1190" s="136">
        <f t="shared" si="50"/>
        <v>24</v>
      </c>
    </row>
    <row r="1191" spans="1:11" x14ac:dyDescent="0.25">
      <c r="A1191" s="131">
        <v>1481</v>
      </c>
      <c r="B1191" s="131">
        <v>57</v>
      </c>
      <c r="C1191" s="132" t="s">
        <v>1722</v>
      </c>
      <c r="D1191" s="171">
        <v>4</v>
      </c>
      <c r="E1191" s="135">
        <v>40</v>
      </c>
      <c r="F1191" s="157" t="s">
        <v>1732</v>
      </c>
      <c r="G1191" s="170" t="s">
        <v>8</v>
      </c>
      <c r="H1191" s="251">
        <v>1</v>
      </c>
      <c r="I1191" s="137" t="s">
        <v>1197</v>
      </c>
      <c r="J1191" s="170">
        <v>10</v>
      </c>
      <c r="K1191" s="172">
        <f t="shared" si="50"/>
        <v>10</v>
      </c>
    </row>
    <row r="1192" spans="1:11" x14ac:dyDescent="0.25">
      <c r="A1192" s="131">
        <v>612</v>
      </c>
      <c r="B1192" s="131">
        <v>69</v>
      </c>
      <c r="C1192" s="132" t="s">
        <v>1431</v>
      </c>
      <c r="D1192" s="131">
        <v>3</v>
      </c>
      <c r="E1192" s="133">
        <v>30</v>
      </c>
      <c r="F1192" s="134" t="s">
        <v>1439</v>
      </c>
      <c r="G1192" s="141" t="s">
        <v>8</v>
      </c>
      <c r="H1192" s="237">
        <v>2.5</v>
      </c>
      <c r="I1192" s="156" t="s">
        <v>1197</v>
      </c>
      <c r="J1192" s="141">
        <v>3</v>
      </c>
      <c r="K1192" s="136">
        <f t="shared" si="50"/>
        <v>7.5</v>
      </c>
    </row>
    <row r="1193" spans="1:11" ht="25.5" x14ac:dyDescent="0.25">
      <c r="A1193" s="131">
        <v>1382</v>
      </c>
      <c r="B1193" s="131">
        <v>47</v>
      </c>
      <c r="C1193" s="132" t="s">
        <v>1695</v>
      </c>
      <c r="D1193" s="171">
        <v>2</v>
      </c>
      <c r="E1193" s="133">
        <v>4</v>
      </c>
      <c r="F1193" s="139" t="s">
        <v>1706</v>
      </c>
      <c r="G1193" s="185" t="s">
        <v>18</v>
      </c>
      <c r="H1193" s="232">
        <v>250</v>
      </c>
      <c r="I1193" s="137" t="s">
        <v>1178</v>
      </c>
      <c r="J1193" s="141">
        <v>4</v>
      </c>
      <c r="K1193" s="136">
        <f t="shared" si="50"/>
        <v>1000</v>
      </c>
    </row>
    <row r="1194" spans="1:11" ht="25.5" x14ac:dyDescent="0.25">
      <c r="A1194" s="131">
        <v>1377</v>
      </c>
      <c r="B1194" s="131">
        <v>47</v>
      </c>
      <c r="C1194" s="132" t="s">
        <v>1695</v>
      </c>
      <c r="D1194" s="171">
        <v>1</v>
      </c>
      <c r="E1194" s="133">
        <v>4</v>
      </c>
      <c r="F1194" s="139" t="s">
        <v>1700</v>
      </c>
      <c r="G1194" s="186" t="s">
        <v>19</v>
      </c>
      <c r="H1194" s="232">
        <v>5</v>
      </c>
      <c r="I1194" s="137" t="s">
        <v>1178</v>
      </c>
      <c r="J1194" s="141">
        <v>500</v>
      </c>
      <c r="K1194" s="172">
        <f t="shared" si="50"/>
        <v>2500</v>
      </c>
    </row>
    <row r="1195" spans="1:11" x14ac:dyDescent="0.25">
      <c r="A1195" s="131">
        <v>1380</v>
      </c>
      <c r="B1195" s="131">
        <v>47</v>
      </c>
      <c r="C1195" s="132" t="s">
        <v>1695</v>
      </c>
      <c r="D1195" s="171">
        <v>2</v>
      </c>
      <c r="E1195" s="133">
        <v>1</v>
      </c>
      <c r="F1195" s="139" t="s">
        <v>1704</v>
      </c>
      <c r="G1195" s="185" t="s">
        <v>18</v>
      </c>
      <c r="H1195" s="232">
        <v>2</v>
      </c>
      <c r="I1195" s="137" t="s">
        <v>1178</v>
      </c>
      <c r="J1195" s="141">
        <v>500</v>
      </c>
      <c r="K1195" s="136">
        <f t="shared" si="50"/>
        <v>1000</v>
      </c>
    </row>
    <row r="1196" spans="1:11" ht="25.5" x14ac:dyDescent="0.25">
      <c r="A1196" s="131">
        <v>1379</v>
      </c>
      <c r="B1196" s="131">
        <v>47</v>
      </c>
      <c r="C1196" s="132" t="s">
        <v>1695</v>
      </c>
      <c r="D1196" s="171">
        <v>1</v>
      </c>
      <c r="E1196" s="133">
        <v>6</v>
      </c>
      <c r="F1196" s="139" t="s">
        <v>1703</v>
      </c>
      <c r="G1196" s="186" t="s">
        <v>19</v>
      </c>
      <c r="H1196" s="232">
        <v>50</v>
      </c>
      <c r="I1196" s="137" t="s">
        <v>1178</v>
      </c>
      <c r="J1196" s="141">
        <v>50</v>
      </c>
      <c r="K1196" s="136">
        <f t="shared" si="50"/>
        <v>2500</v>
      </c>
    </row>
    <row r="1197" spans="1:11" x14ac:dyDescent="0.25">
      <c r="A1197" s="131">
        <v>3124</v>
      </c>
      <c r="B1197" s="131">
        <v>51</v>
      </c>
      <c r="C1197" s="132" t="s">
        <v>2298</v>
      </c>
      <c r="D1197" s="131">
        <v>1</v>
      </c>
      <c r="E1197" s="133">
        <f>+E1196+1</f>
        <v>7</v>
      </c>
      <c r="F1197" s="162" t="s">
        <v>2321</v>
      </c>
      <c r="G1197" s="141" t="s">
        <v>21</v>
      </c>
      <c r="H1197" s="232">
        <v>75</v>
      </c>
      <c r="I1197" s="137" t="s">
        <v>1200</v>
      </c>
      <c r="J1197" s="141">
        <v>1</v>
      </c>
      <c r="K1197" s="136">
        <f t="shared" si="50"/>
        <v>75</v>
      </c>
    </row>
    <row r="1198" spans="1:11" x14ac:dyDescent="0.25">
      <c r="A1198" s="131">
        <v>2610</v>
      </c>
      <c r="B1198" s="131">
        <v>63</v>
      </c>
      <c r="C1198" s="132" t="s">
        <v>2055</v>
      </c>
      <c r="D1198" s="171">
        <v>4</v>
      </c>
      <c r="E1198" s="133">
        <v>37</v>
      </c>
      <c r="F1198" s="139" t="s">
        <v>2093</v>
      </c>
      <c r="G1198" s="141" t="s">
        <v>8</v>
      </c>
      <c r="H1198" s="232">
        <v>741</v>
      </c>
      <c r="I1198" s="137" t="s">
        <v>1200</v>
      </c>
      <c r="J1198" s="141">
        <v>1</v>
      </c>
      <c r="K1198" s="172">
        <f t="shared" si="50"/>
        <v>741</v>
      </c>
    </row>
    <row r="1199" spans="1:11" x14ac:dyDescent="0.25">
      <c r="A1199" s="131">
        <v>2224</v>
      </c>
      <c r="B1199" s="131">
        <v>3</v>
      </c>
      <c r="C1199" s="132" t="s">
        <v>1829</v>
      </c>
      <c r="D1199" s="171">
        <v>12</v>
      </c>
      <c r="E1199" s="133">
        <v>6</v>
      </c>
      <c r="F1199" s="139" t="s">
        <v>1852</v>
      </c>
      <c r="G1199" s="163" t="s">
        <v>8</v>
      </c>
      <c r="H1199" s="232">
        <v>11</v>
      </c>
      <c r="I1199" s="137" t="s">
        <v>1200</v>
      </c>
      <c r="J1199" s="141">
        <v>600</v>
      </c>
      <c r="K1199" s="172">
        <f t="shared" si="50"/>
        <v>6600</v>
      </c>
    </row>
    <row r="1200" spans="1:11" x14ac:dyDescent="0.25">
      <c r="A1200" s="131">
        <v>690</v>
      </c>
      <c r="B1200" s="131">
        <v>33</v>
      </c>
      <c r="C1200" s="132" t="s">
        <v>1440</v>
      </c>
      <c r="D1200" s="131">
        <v>6</v>
      </c>
      <c r="E1200" s="133">
        <v>1</v>
      </c>
      <c r="F1200" s="139" t="s">
        <v>1505</v>
      </c>
      <c r="G1200" s="141" t="s">
        <v>22</v>
      </c>
      <c r="H1200" s="232">
        <v>200</v>
      </c>
      <c r="I1200" s="137" t="s">
        <v>1200</v>
      </c>
      <c r="J1200" s="141">
        <v>1</v>
      </c>
      <c r="K1200" s="136">
        <f t="shared" si="50"/>
        <v>200</v>
      </c>
    </row>
    <row r="1201" spans="1:11" x14ac:dyDescent="0.25">
      <c r="A1201" s="131">
        <v>2204</v>
      </c>
      <c r="B1201" s="131">
        <v>3</v>
      </c>
      <c r="C1201" s="132" t="s">
        <v>1829</v>
      </c>
      <c r="D1201" s="171">
        <v>9</v>
      </c>
      <c r="E1201" s="133">
        <v>4</v>
      </c>
      <c r="F1201" s="139" t="s">
        <v>1832</v>
      </c>
      <c r="G1201" s="163" t="s">
        <v>13</v>
      </c>
      <c r="H1201" s="232">
        <v>100</v>
      </c>
      <c r="I1201" s="137" t="s">
        <v>1178</v>
      </c>
      <c r="J1201" s="141">
        <v>1</v>
      </c>
      <c r="K1201" s="172">
        <f t="shared" si="50"/>
        <v>100</v>
      </c>
    </row>
    <row r="1202" spans="1:11" x14ac:dyDescent="0.25">
      <c r="A1202" s="131">
        <v>572</v>
      </c>
      <c r="B1202" s="131">
        <v>32</v>
      </c>
      <c r="C1202" s="132" t="s">
        <v>1419</v>
      </c>
      <c r="D1202" s="131">
        <v>1</v>
      </c>
      <c r="E1202" s="133">
        <v>4</v>
      </c>
      <c r="F1202" s="139" t="s">
        <v>1424</v>
      </c>
      <c r="G1202" s="141" t="s">
        <v>1423</v>
      </c>
      <c r="H1202" s="232">
        <v>80</v>
      </c>
      <c r="I1202" s="137" t="s">
        <v>1207</v>
      </c>
      <c r="J1202" s="141">
        <v>6</v>
      </c>
      <c r="K1202" s="136">
        <f t="shared" si="50"/>
        <v>480</v>
      </c>
    </row>
    <row r="1203" spans="1:11" x14ac:dyDescent="0.25">
      <c r="A1203" s="131">
        <v>2322</v>
      </c>
      <c r="B1203" s="131">
        <v>60</v>
      </c>
      <c r="C1203" s="132" t="s">
        <v>1862</v>
      </c>
      <c r="D1203" s="171">
        <v>6</v>
      </c>
      <c r="E1203" s="133">
        <v>65</v>
      </c>
      <c r="F1203" s="139" t="s">
        <v>1937</v>
      </c>
      <c r="G1203" s="163" t="s">
        <v>1938</v>
      </c>
      <c r="H1203" s="232">
        <v>25</v>
      </c>
      <c r="I1203" s="137" t="s">
        <v>1200</v>
      </c>
      <c r="J1203" s="141">
        <v>66</v>
      </c>
      <c r="K1203" s="136">
        <f t="shared" si="50"/>
        <v>1650</v>
      </c>
    </row>
    <row r="1204" spans="1:11" x14ac:dyDescent="0.25">
      <c r="A1204" s="131">
        <v>699</v>
      </c>
      <c r="B1204" s="131">
        <v>33</v>
      </c>
      <c r="C1204" s="132" t="s">
        <v>1440</v>
      </c>
      <c r="D1204" s="131">
        <v>6</v>
      </c>
      <c r="E1204" s="133">
        <v>10</v>
      </c>
      <c r="F1204" s="139" t="s">
        <v>1513</v>
      </c>
      <c r="G1204" s="141" t="s">
        <v>22</v>
      </c>
      <c r="H1204" s="232">
        <v>70</v>
      </c>
      <c r="I1204" s="137" t="s">
        <v>1200</v>
      </c>
      <c r="J1204" s="141">
        <v>4</v>
      </c>
      <c r="K1204" s="136">
        <f t="shared" si="50"/>
        <v>280</v>
      </c>
    </row>
    <row r="1205" spans="1:11" x14ac:dyDescent="0.25">
      <c r="A1205" s="131">
        <v>3459</v>
      </c>
      <c r="B1205" s="131">
        <v>48</v>
      </c>
      <c r="C1205" s="132" t="s">
        <v>2417</v>
      </c>
      <c r="D1205" s="131">
        <v>1</v>
      </c>
      <c r="E1205" s="133">
        <v>20</v>
      </c>
      <c r="F1205" s="139" t="s">
        <v>2430</v>
      </c>
      <c r="G1205" s="141" t="s">
        <v>22</v>
      </c>
      <c r="H1205" s="232">
        <v>20</v>
      </c>
      <c r="I1205" s="137" t="s">
        <v>1200</v>
      </c>
      <c r="J1205" s="141">
        <v>10</v>
      </c>
      <c r="K1205" s="136">
        <f t="shared" si="50"/>
        <v>200</v>
      </c>
    </row>
    <row r="1206" spans="1:11" x14ac:dyDescent="0.25">
      <c r="A1206" s="131">
        <v>2903</v>
      </c>
      <c r="B1206" s="131">
        <v>66</v>
      </c>
      <c r="C1206" s="132" t="s">
        <v>2223</v>
      </c>
      <c r="D1206" s="171">
        <v>1</v>
      </c>
      <c r="E1206" s="133">
        <v>2</v>
      </c>
      <c r="F1206" s="157" t="s">
        <v>2226</v>
      </c>
      <c r="G1206" s="170" t="s">
        <v>1209</v>
      </c>
      <c r="H1206" s="247">
        <v>16</v>
      </c>
      <c r="I1206" s="137" t="s">
        <v>1200</v>
      </c>
      <c r="J1206" s="170">
        <v>12</v>
      </c>
      <c r="K1206" s="172">
        <f t="shared" si="50"/>
        <v>192</v>
      </c>
    </row>
    <row r="1207" spans="1:11" x14ac:dyDescent="0.25">
      <c r="A1207" s="131">
        <v>1707</v>
      </c>
      <c r="B1207" s="131">
        <v>57</v>
      </c>
      <c r="C1207" s="132" t="s">
        <v>1751</v>
      </c>
      <c r="D1207" s="171">
        <v>14</v>
      </c>
      <c r="E1207" s="133">
        <v>51</v>
      </c>
      <c r="F1207" s="139" t="s">
        <v>1617</v>
      </c>
      <c r="G1207" s="141" t="s">
        <v>8</v>
      </c>
      <c r="H1207" s="232">
        <v>60</v>
      </c>
      <c r="I1207" s="137" t="s">
        <v>1197</v>
      </c>
      <c r="J1207" s="176">
        <v>30</v>
      </c>
      <c r="K1207" s="136">
        <f t="shared" si="50"/>
        <v>1800</v>
      </c>
    </row>
    <row r="1208" spans="1:11" x14ac:dyDescent="0.25">
      <c r="A1208" s="131">
        <v>3974</v>
      </c>
      <c r="B1208" s="131">
        <v>65</v>
      </c>
      <c r="C1208" s="132" t="s">
        <v>2560</v>
      </c>
      <c r="D1208" s="131">
        <v>5</v>
      </c>
      <c r="E1208" s="133">
        <v>54</v>
      </c>
      <c r="F1208" s="150" t="s">
        <v>2574</v>
      </c>
      <c r="G1208" s="207" t="s">
        <v>8</v>
      </c>
      <c r="H1208" s="244">
        <v>350</v>
      </c>
      <c r="I1208" s="137" t="s">
        <v>1197</v>
      </c>
      <c r="J1208" s="166">
        <v>5</v>
      </c>
      <c r="K1208" s="136">
        <f t="shared" si="50"/>
        <v>1750</v>
      </c>
    </row>
    <row r="1209" spans="1:11" x14ac:dyDescent="0.25">
      <c r="A1209" s="131">
        <v>648</v>
      </c>
      <c r="B1209" s="131">
        <v>33</v>
      </c>
      <c r="C1209" s="132" t="s">
        <v>1440</v>
      </c>
      <c r="D1209" s="131">
        <v>1</v>
      </c>
      <c r="E1209" s="133">
        <v>28</v>
      </c>
      <c r="F1209" s="169" t="s">
        <v>1465</v>
      </c>
      <c r="G1209" s="170" t="s">
        <v>8</v>
      </c>
      <c r="H1209" s="259">
        <v>550</v>
      </c>
      <c r="I1209" s="137" t="s">
        <v>1200</v>
      </c>
      <c r="J1209" s="168">
        <v>1</v>
      </c>
      <c r="K1209" s="136">
        <f t="shared" si="50"/>
        <v>550</v>
      </c>
    </row>
    <row r="1210" spans="1:11" x14ac:dyDescent="0.25">
      <c r="A1210" s="131">
        <v>232</v>
      </c>
      <c r="B1210" s="131">
        <v>45</v>
      </c>
      <c r="C1210" s="132" t="s">
        <v>1219</v>
      </c>
      <c r="D1210" s="131">
        <v>9</v>
      </c>
      <c r="E1210" s="141">
        <v>22</v>
      </c>
      <c r="F1210" s="139" t="s">
        <v>1251</v>
      </c>
      <c r="G1210" s="141" t="s">
        <v>8</v>
      </c>
      <c r="H1210" s="246">
        <v>3</v>
      </c>
      <c r="I1210" s="137" t="s">
        <v>1197</v>
      </c>
      <c r="J1210" s="141">
        <v>2</v>
      </c>
      <c r="K1210" s="136">
        <f t="shared" si="50"/>
        <v>6</v>
      </c>
    </row>
    <row r="1211" spans="1:11" x14ac:dyDescent="0.25">
      <c r="A1211" s="131">
        <v>2161</v>
      </c>
      <c r="B1211" s="131">
        <v>70</v>
      </c>
      <c r="C1211" s="132" t="s">
        <v>1819</v>
      </c>
      <c r="D1211" s="171">
        <v>3</v>
      </c>
      <c r="E1211" s="192">
        <v>30</v>
      </c>
      <c r="F1211" s="178" t="s">
        <v>1229</v>
      </c>
      <c r="G1211" s="163" t="s">
        <v>8</v>
      </c>
      <c r="H1211" s="246">
        <v>2.5</v>
      </c>
      <c r="I1211" s="137" t="s">
        <v>1197</v>
      </c>
      <c r="J1211" s="163">
        <v>3</v>
      </c>
      <c r="K1211" s="136">
        <f t="shared" ref="K1211:K1247" si="51">J1211*H1211</f>
        <v>7.5</v>
      </c>
    </row>
    <row r="1212" spans="1:11" x14ac:dyDescent="0.25">
      <c r="A1212" s="131">
        <v>3913</v>
      </c>
      <c r="B1212" s="131">
        <v>65</v>
      </c>
      <c r="C1212" s="132" t="s">
        <v>2560</v>
      </c>
      <c r="D1212" s="131">
        <v>3</v>
      </c>
      <c r="E1212" s="133">
        <v>1</v>
      </c>
      <c r="F1212" s="139" t="s">
        <v>2563</v>
      </c>
      <c r="G1212" s="141" t="s">
        <v>2561</v>
      </c>
      <c r="H1212" s="232">
        <v>150</v>
      </c>
      <c r="I1212" s="137" t="s">
        <v>1200</v>
      </c>
      <c r="J1212" s="141">
        <v>6</v>
      </c>
      <c r="K1212" s="136">
        <f t="shared" si="51"/>
        <v>900</v>
      </c>
    </row>
    <row r="1213" spans="1:11" x14ac:dyDescent="0.25">
      <c r="A1213" s="131">
        <v>3914</v>
      </c>
      <c r="B1213" s="131">
        <v>65</v>
      </c>
      <c r="C1213" s="132" t="s">
        <v>2560</v>
      </c>
      <c r="D1213" s="131">
        <v>3</v>
      </c>
      <c r="E1213" s="133">
        <v>2</v>
      </c>
      <c r="F1213" s="139" t="s">
        <v>2564</v>
      </c>
      <c r="G1213" s="141" t="s">
        <v>2561</v>
      </c>
      <c r="H1213" s="232">
        <v>150</v>
      </c>
      <c r="I1213" s="137" t="s">
        <v>1200</v>
      </c>
      <c r="J1213" s="141">
        <v>6</v>
      </c>
      <c r="K1213" s="136">
        <f t="shared" si="51"/>
        <v>900</v>
      </c>
    </row>
    <row r="1214" spans="1:11" x14ac:dyDescent="0.25">
      <c r="A1214" s="131">
        <v>2927</v>
      </c>
      <c r="B1214" s="131">
        <v>66</v>
      </c>
      <c r="C1214" s="132" t="s">
        <v>2223</v>
      </c>
      <c r="D1214" s="171">
        <v>6</v>
      </c>
      <c r="E1214" s="133">
        <v>8</v>
      </c>
      <c r="F1214" s="139" t="s">
        <v>2235</v>
      </c>
      <c r="G1214" s="141" t="s">
        <v>8</v>
      </c>
      <c r="H1214" s="255">
        <v>5</v>
      </c>
      <c r="I1214" s="137" t="s">
        <v>1200</v>
      </c>
      <c r="J1214" s="141">
        <v>300</v>
      </c>
      <c r="K1214" s="136">
        <f t="shared" si="51"/>
        <v>1500</v>
      </c>
    </row>
    <row r="1215" spans="1:11" x14ac:dyDescent="0.25">
      <c r="A1215" s="131">
        <v>2355</v>
      </c>
      <c r="B1215" s="131">
        <v>60</v>
      </c>
      <c r="C1215" s="132" t="s">
        <v>1862</v>
      </c>
      <c r="D1215" s="171">
        <v>7</v>
      </c>
      <c r="E1215" s="133">
        <v>12</v>
      </c>
      <c r="F1215" s="139" t="s">
        <v>1964</v>
      </c>
      <c r="G1215" s="163" t="s">
        <v>1718</v>
      </c>
      <c r="H1215" s="232">
        <v>70</v>
      </c>
      <c r="I1215" s="137" t="s">
        <v>1200</v>
      </c>
      <c r="J1215" s="141">
        <v>5</v>
      </c>
      <c r="K1215" s="136">
        <f t="shared" si="51"/>
        <v>350</v>
      </c>
    </row>
    <row r="1216" spans="1:11" x14ac:dyDescent="0.25">
      <c r="A1216" s="131">
        <v>3919</v>
      </c>
      <c r="B1216" s="131">
        <v>65</v>
      </c>
      <c r="C1216" s="132" t="s">
        <v>2560</v>
      </c>
      <c r="D1216" s="131">
        <v>4</v>
      </c>
      <c r="E1216" s="133">
        <v>3</v>
      </c>
      <c r="F1216" s="154" t="s">
        <v>2568</v>
      </c>
      <c r="G1216" s="141" t="s">
        <v>2561</v>
      </c>
      <c r="H1216" s="232">
        <v>6</v>
      </c>
      <c r="I1216" s="137" t="s">
        <v>1212</v>
      </c>
      <c r="J1216" s="141">
        <v>500</v>
      </c>
      <c r="K1216" s="136">
        <f t="shared" si="51"/>
        <v>3000</v>
      </c>
    </row>
    <row r="1217" spans="1:11" x14ac:dyDescent="0.25">
      <c r="A1217" s="131">
        <v>478</v>
      </c>
      <c r="B1217" s="131">
        <v>32</v>
      </c>
      <c r="C1217" s="132" t="s">
        <v>1309</v>
      </c>
      <c r="D1217" s="131">
        <v>13</v>
      </c>
      <c r="E1217" s="133">
        <v>87</v>
      </c>
      <c r="F1217" s="139" t="s">
        <v>1388</v>
      </c>
      <c r="G1217" s="141" t="s">
        <v>8</v>
      </c>
      <c r="H1217" s="237">
        <v>6800</v>
      </c>
      <c r="I1217" s="156" t="s">
        <v>1186</v>
      </c>
      <c r="J1217" s="141">
        <v>1</v>
      </c>
      <c r="K1217" s="136">
        <f t="shared" si="51"/>
        <v>6800</v>
      </c>
    </row>
    <row r="1218" spans="1:11" x14ac:dyDescent="0.25">
      <c r="A1218" s="131">
        <v>784</v>
      </c>
      <c r="B1218" s="131">
        <v>34</v>
      </c>
      <c r="C1218" s="132" t="s">
        <v>1531</v>
      </c>
      <c r="D1218" s="171">
        <v>7</v>
      </c>
      <c r="E1218" s="133">
        <v>1</v>
      </c>
      <c r="F1218" s="173" t="s">
        <v>1548</v>
      </c>
      <c r="G1218" s="163" t="s">
        <v>1185</v>
      </c>
      <c r="H1218" s="239">
        <v>2000</v>
      </c>
      <c r="I1218" s="156" t="s">
        <v>1186</v>
      </c>
      <c r="J1218" s="163">
        <v>1</v>
      </c>
      <c r="K1218" s="136">
        <f t="shared" si="51"/>
        <v>2000</v>
      </c>
    </row>
    <row r="1219" spans="1:11" x14ac:dyDescent="0.25">
      <c r="A1219" s="131">
        <v>2591</v>
      </c>
      <c r="B1219" s="131">
        <v>63</v>
      </c>
      <c r="C1219" s="132" t="s">
        <v>2055</v>
      </c>
      <c r="D1219" s="171">
        <v>4</v>
      </c>
      <c r="E1219" s="133">
        <v>15</v>
      </c>
      <c r="F1219" s="139" t="s">
        <v>2072</v>
      </c>
      <c r="G1219" s="141" t="s">
        <v>8</v>
      </c>
      <c r="H1219" s="232">
        <v>25</v>
      </c>
      <c r="I1219" s="137" t="s">
        <v>1200</v>
      </c>
      <c r="J1219" s="141">
        <v>156</v>
      </c>
      <c r="K1219" s="136">
        <f t="shared" si="51"/>
        <v>3900</v>
      </c>
    </row>
    <row r="1220" spans="1:11" x14ac:dyDescent="0.25">
      <c r="A1220" s="131">
        <v>718</v>
      </c>
      <c r="B1220" s="131">
        <v>33</v>
      </c>
      <c r="C1220" s="132" t="s">
        <v>1440</v>
      </c>
      <c r="D1220" s="131">
        <v>11</v>
      </c>
      <c r="E1220" s="133">
        <v>1</v>
      </c>
      <c r="F1220" s="139" t="s">
        <v>1529</v>
      </c>
      <c r="G1220" s="141"/>
      <c r="H1220" s="232">
        <v>1000</v>
      </c>
      <c r="I1220" s="156" t="s">
        <v>1178</v>
      </c>
      <c r="J1220" s="141">
        <v>12</v>
      </c>
      <c r="K1220" s="136">
        <f t="shared" si="51"/>
        <v>12000</v>
      </c>
    </row>
    <row r="1221" spans="1:11" x14ac:dyDescent="0.25">
      <c r="A1221" s="131">
        <v>2938</v>
      </c>
      <c r="B1221" s="131">
        <v>1</v>
      </c>
      <c r="C1221" s="132" t="s">
        <v>2242</v>
      </c>
      <c r="D1221" s="171">
        <v>4</v>
      </c>
      <c r="E1221" s="133">
        <v>3</v>
      </c>
      <c r="F1221" s="139" t="s">
        <v>2247</v>
      </c>
      <c r="G1221" s="141" t="s">
        <v>8</v>
      </c>
      <c r="H1221" s="232">
        <v>2500</v>
      </c>
      <c r="I1221" s="137" t="s">
        <v>1178</v>
      </c>
      <c r="J1221" s="141">
        <v>6</v>
      </c>
      <c r="K1221" s="172">
        <f t="shared" si="51"/>
        <v>15000</v>
      </c>
    </row>
    <row r="1222" spans="1:11" x14ac:dyDescent="0.25">
      <c r="A1222" s="131">
        <v>1335</v>
      </c>
      <c r="B1222" s="131">
        <v>47</v>
      </c>
      <c r="C1222" s="132" t="s">
        <v>1661</v>
      </c>
      <c r="D1222" s="131">
        <v>9</v>
      </c>
      <c r="E1222" s="179">
        <v>19</v>
      </c>
      <c r="F1222" s="146" t="s">
        <v>1679</v>
      </c>
      <c r="G1222" s="141" t="s">
        <v>1223</v>
      </c>
      <c r="H1222" s="239">
        <v>30</v>
      </c>
      <c r="I1222" s="137" t="s">
        <v>1197</v>
      </c>
      <c r="J1222" s="147">
        <v>1</v>
      </c>
      <c r="K1222" s="136">
        <f t="shared" si="51"/>
        <v>30</v>
      </c>
    </row>
    <row r="1223" spans="1:11" x14ac:dyDescent="0.25">
      <c r="A1223" s="131">
        <v>1334</v>
      </c>
      <c r="B1223" s="131">
        <v>47</v>
      </c>
      <c r="C1223" s="132" t="s">
        <v>1661</v>
      </c>
      <c r="D1223" s="131">
        <v>9</v>
      </c>
      <c r="E1223" s="179">
        <v>18</v>
      </c>
      <c r="F1223" s="146" t="s">
        <v>1678</v>
      </c>
      <c r="G1223" s="141" t="s">
        <v>1223</v>
      </c>
      <c r="H1223" s="239">
        <v>20</v>
      </c>
      <c r="I1223" s="137" t="s">
        <v>1197</v>
      </c>
      <c r="J1223" s="147">
        <v>1</v>
      </c>
      <c r="K1223" s="136">
        <f t="shared" si="51"/>
        <v>20</v>
      </c>
    </row>
    <row r="1224" spans="1:11" x14ac:dyDescent="0.25">
      <c r="A1224" s="131">
        <v>1336</v>
      </c>
      <c r="B1224" s="131">
        <v>47</v>
      </c>
      <c r="C1224" s="132" t="s">
        <v>1661</v>
      </c>
      <c r="D1224" s="131">
        <v>9</v>
      </c>
      <c r="E1224" s="179">
        <v>20</v>
      </c>
      <c r="F1224" s="146" t="s">
        <v>1680</v>
      </c>
      <c r="G1224" s="141" t="s">
        <v>1223</v>
      </c>
      <c r="H1224" s="239">
        <v>30</v>
      </c>
      <c r="I1224" s="137" t="s">
        <v>1197</v>
      </c>
      <c r="J1224" s="147">
        <v>2</v>
      </c>
      <c r="K1224" s="136">
        <f t="shared" si="51"/>
        <v>60</v>
      </c>
    </row>
    <row r="1225" spans="1:11" x14ac:dyDescent="0.25">
      <c r="A1225" s="131">
        <v>2889</v>
      </c>
      <c r="B1225" s="131">
        <v>67</v>
      </c>
      <c r="C1225" s="132" t="s">
        <v>2195</v>
      </c>
      <c r="D1225" s="171">
        <v>3</v>
      </c>
      <c r="E1225" s="133">
        <v>59</v>
      </c>
      <c r="F1225" s="139" t="s">
        <v>2218</v>
      </c>
      <c r="G1225" s="141" t="s">
        <v>1223</v>
      </c>
      <c r="H1225" s="239">
        <v>30</v>
      </c>
      <c r="I1225" s="137" t="s">
        <v>1197</v>
      </c>
      <c r="J1225" s="147">
        <v>2</v>
      </c>
      <c r="K1225" s="172">
        <f t="shared" si="51"/>
        <v>60</v>
      </c>
    </row>
    <row r="1226" spans="1:11" x14ac:dyDescent="0.25">
      <c r="A1226" s="131">
        <v>2890</v>
      </c>
      <c r="B1226" s="131">
        <v>67</v>
      </c>
      <c r="C1226" s="132" t="s">
        <v>2195</v>
      </c>
      <c r="D1226" s="171">
        <v>3</v>
      </c>
      <c r="E1226" s="133">
        <v>60</v>
      </c>
      <c r="F1226" s="139" t="s">
        <v>1347</v>
      </c>
      <c r="G1226" s="141" t="s">
        <v>1223</v>
      </c>
      <c r="H1226" s="239">
        <v>30</v>
      </c>
      <c r="I1226" s="137" t="s">
        <v>1197</v>
      </c>
      <c r="J1226" s="147">
        <v>2</v>
      </c>
      <c r="K1226" s="172">
        <f t="shared" si="51"/>
        <v>60</v>
      </c>
    </row>
    <row r="1227" spans="1:11" x14ac:dyDescent="0.25">
      <c r="A1227" s="131">
        <v>402</v>
      </c>
      <c r="B1227" s="131">
        <v>32</v>
      </c>
      <c r="C1227" s="132" t="s">
        <v>1309</v>
      </c>
      <c r="D1227" s="131">
        <v>13</v>
      </c>
      <c r="E1227" s="133">
        <v>4</v>
      </c>
      <c r="F1227" s="139" t="s">
        <v>1346</v>
      </c>
      <c r="G1227" s="141" t="s">
        <v>8</v>
      </c>
      <c r="H1227" s="237">
        <v>60</v>
      </c>
      <c r="I1227" s="156" t="s">
        <v>1197</v>
      </c>
      <c r="J1227" s="141">
        <v>1</v>
      </c>
      <c r="K1227" s="136">
        <f t="shared" si="51"/>
        <v>60</v>
      </c>
    </row>
    <row r="1228" spans="1:11" x14ac:dyDescent="0.25">
      <c r="A1228" s="131">
        <v>2891</v>
      </c>
      <c r="B1228" s="131">
        <v>67</v>
      </c>
      <c r="C1228" s="132" t="s">
        <v>2195</v>
      </c>
      <c r="D1228" s="171">
        <v>3</v>
      </c>
      <c r="E1228" s="133">
        <v>61</v>
      </c>
      <c r="F1228" s="139" t="s">
        <v>2219</v>
      </c>
      <c r="G1228" s="141" t="s">
        <v>1223</v>
      </c>
      <c r="H1228" s="239">
        <v>30</v>
      </c>
      <c r="I1228" s="137" t="s">
        <v>1197</v>
      </c>
      <c r="J1228" s="147">
        <v>20</v>
      </c>
      <c r="K1228" s="136">
        <f t="shared" si="51"/>
        <v>600</v>
      </c>
    </row>
    <row r="1229" spans="1:11" x14ac:dyDescent="0.25">
      <c r="A1229" s="131">
        <v>2892</v>
      </c>
      <c r="B1229" s="131">
        <v>67</v>
      </c>
      <c r="C1229" s="132" t="s">
        <v>2195</v>
      </c>
      <c r="D1229" s="171">
        <v>3</v>
      </c>
      <c r="E1229" s="133">
        <v>62</v>
      </c>
      <c r="F1229" s="139" t="s">
        <v>1677</v>
      </c>
      <c r="G1229" s="141" t="s">
        <v>1223</v>
      </c>
      <c r="H1229" s="239">
        <v>30</v>
      </c>
      <c r="I1229" s="137" t="s">
        <v>1197</v>
      </c>
      <c r="J1229" s="147">
        <v>2</v>
      </c>
      <c r="K1229" s="172">
        <f t="shared" si="51"/>
        <v>60</v>
      </c>
    </row>
    <row r="1230" spans="1:11" x14ac:dyDescent="0.25">
      <c r="A1230" s="131">
        <v>404</v>
      </c>
      <c r="B1230" s="131">
        <v>32</v>
      </c>
      <c r="C1230" s="132" t="s">
        <v>1309</v>
      </c>
      <c r="D1230" s="131">
        <v>13</v>
      </c>
      <c r="E1230" s="133">
        <v>6</v>
      </c>
      <c r="F1230" s="139" t="s">
        <v>1348</v>
      </c>
      <c r="G1230" s="141" t="s">
        <v>8</v>
      </c>
      <c r="H1230" s="237">
        <v>60</v>
      </c>
      <c r="I1230" s="156" t="s">
        <v>1197</v>
      </c>
      <c r="J1230" s="141">
        <v>1</v>
      </c>
      <c r="K1230" s="136">
        <f t="shared" si="51"/>
        <v>60</v>
      </c>
    </row>
    <row r="1231" spans="1:11" x14ac:dyDescent="0.25">
      <c r="A1231" s="131">
        <v>2893</v>
      </c>
      <c r="B1231" s="131">
        <v>67</v>
      </c>
      <c r="C1231" s="132" t="s">
        <v>2195</v>
      </c>
      <c r="D1231" s="171">
        <v>3</v>
      </c>
      <c r="E1231" s="133">
        <v>63</v>
      </c>
      <c r="F1231" s="139" t="s">
        <v>2220</v>
      </c>
      <c r="G1231" s="141" t="s">
        <v>1223</v>
      </c>
      <c r="H1231" s="239">
        <v>20</v>
      </c>
      <c r="I1231" s="137" t="s">
        <v>1197</v>
      </c>
      <c r="J1231" s="147">
        <v>2</v>
      </c>
      <c r="K1231" s="172">
        <f t="shared" si="51"/>
        <v>40</v>
      </c>
    </row>
    <row r="1232" spans="1:11" x14ac:dyDescent="0.25">
      <c r="A1232" s="131">
        <v>1337</v>
      </c>
      <c r="B1232" s="131">
        <v>47</v>
      </c>
      <c r="C1232" s="132" t="s">
        <v>1661</v>
      </c>
      <c r="D1232" s="131">
        <v>9</v>
      </c>
      <c r="E1232" s="179">
        <v>21</v>
      </c>
      <c r="F1232" s="146" t="s">
        <v>1681</v>
      </c>
      <c r="G1232" s="141" t="s">
        <v>1223</v>
      </c>
      <c r="H1232" s="239">
        <v>100</v>
      </c>
      <c r="I1232" s="137" t="s">
        <v>1197</v>
      </c>
      <c r="J1232" s="147">
        <v>1</v>
      </c>
      <c r="K1232" s="136">
        <f t="shared" si="51"/>
        <v>100</v>
      </c>
    </row>
    <row r="1233" spans="1:11" x14ac:dyDescent="0.25">
      <c r="A1233" s="131">
        <v>1828</v>
      </c>
      <c r="B1233" s="131">
        <v>64</v>
      </c>
      <c r="C1233" s="132" t="s">
        <v>1764</v>
      </c>
      <c r="D1233" s="171">
        <v>4</v>
      </c>
      <c r="E1233" s="133">
        <v>11</v>
      </c>
      <c r="F1233" s="139" t="s">
        <v>1770</v>
      </c>
      <c r="G1233" s="141" t="s">
        <v>8</v>
      </c>
      <c r="H1233" s="232">
        <v>120</v>
      </c>
      <c r="I1233" s="137" t="s">
        <v>1197</v>
      </c>
      <c r="J1233" s="141">
        <v>4</v>
      </c>
      <c r="K1233" s="172">
        <f t="shared" si="51"/>
        <v>480</v>
      </c>
    </row>
    <row r="1234" spans="1:11" x14ac:dyDescent="0.25">
      <c r="A1234" s="131">
        <v>448</v>
      </c>
      <c r="B1234" s="131">
        <v>32</v>
      </c>
      <c r="C1234" s="132" t="s">
        <v>1309</v>
      </c>
      <c r="D1234" s="131">
        <v>13</v>
      </c>
      <c r="E1234" s="133">
        <v>50</v>
      </c>
      <c r="F1234" s="139" t="s">
        <v>1364</v>
      </c>
      <c r="G1234" s="141" t="s">
        <v>8</v>
      </c>
      <c r="H1234" s="237">
        <v>15</v>
      </c>
      <c r="I1234" s="156" t="s">
        <v>1197</v>
      </c>
      <c r="J1234" s="141">
        <v>6</v>
      </c>
      <c r="K1234" s="136">
        <f t="shared" si="51"/>
        <v>90</v>
      </c>
    </row>
    <row r="1235" spans="1:11" x14ac:dyDescent="0.25">
      <c r="A1235" s="131">
        <v>1994</v>
      </c>
      <c r="B1235" s="131">
        <v>64</v>
      </c>
      <c r="C1235" s="132" t="s">
        <v>1789</v>
      </c>
      <c r="D1235" s="171">
        <v>1</v>
      </c>
      <c r="E1235" s="133">
        <v>19</v>
      </c>
      <c r="F1235" s="144" t="s">
        <v>1798</v>
      </c>
      <c r="G1235" s="147" t="s">
        <v>8</v>
      </c>
      <c r="H1235" s="240">
        <v>150</v>
      </c>
      <c r="I1235" s="137" t="s">
        <v>1197</v>
      </c>
      <c r="J1235" s="147">
        <v>2</v>
      </c>
      <c r="K1235" s="172">
        <f t="shared" si="51"/>
        <v>300</v>
      </c>
    </row>
    <row r="1236" spans="1:11" x14ac:dyDescent="0.25">
      <c r="A1236" s="131">
        <v>4480</v>
      </c>
      <c r="B1236" s="131">
        <v>56</v>
      </c>
      <c r="C1236" s="132" t="s">
        <v>2685</v>
      </c>
      <c r="D1236" s="131">
        <v>13</v>
      </c>
      <c r="E1236" s="179">
        <v>43</v>
      </c>
      <c r="F1236" s="139" t="s">
        <v>2705</v>
      </c>
      <c r="G1236" s="141" t="s">
        <v>8</v>
      </c>
      <c r="H1236" s="232">
        <v>25</v>
      </c>
      <c r="I1236" s="137" t="s">
        <v>1197</v>
      </c>
      <c r="J1236" s="141">
        <v>1</v>
      </c>
      <c r="K1236" s="136">
        <f t="shared" si="51"/>
        <v>25</v>
      </c>
    </row>
    <row r="1237" spans="1:11" x14ac:dyDescent="0.25">
      <c r="A1237" s="131">
        <v>447</v>
      </c>
      <c r="B1237" s="131">
        <v>32</v>
      </c>
      <c r="C1237" s="132" t="s">
        <v>1309</v>
      </c>
      <c r="D1237" s="131">
        <v>13</v>
      </c>
      <c r="E1237" s="133">
        <v>49</v>
      </c>
      <c r="F1237" s="139" t="s">
        <v>1363</v>
      </c>
      <c r="G1237" s="141" t="s">
        <v>8</v>
      </c>
      <c r="H1237" s="237">
        <v>30</v>
      </c>
      <c r="I1237" s="156" t="s">
        <v>1197</v>
      </c>
      <c r="J1237" s="141">
        <v>6</v>
      </c>
      <c r="K1237" s="136">
        <f t="shared" si="51"/>
        <v>180</v>
      </c>
    </row>
    <row r="1238" spans="1:11" x14ac:dyDescent="0.25">
      <c r="A1238" s="131">
        <v>1935</v>
      </c>
      <c r="B1238" s="131">
        <v>64</v>
      </c>
      <c r="C1238" s="132" t="s">
        <v>1777</v>
      </c>
      <c r="D1238" s="171">
        <v>6</v>
      </c>
      <c r="E1238" s="133">
        <v>9</v>
      </c>
      <c r="F1238" s="144" t="s">
        <v>1782</v>
      </c>
      <c r="G1238" s="147" t="s">
        <v>1223</v>
      </c>
      <c r="H1238" s="240">
        <v>35</v>
      </c>
      <c r="I1238" s="137" t="s">
        <v>1197</v>
      </c>
      <c r="J1238" s="147">
        <v>5</v>
      </c>
      <c r="K1238" s="136">
        <f t="shared" si="51"/>
        <v>175</v>
      </c>
    </row>
    <row r="1239" spans="1:11" x14ac:dyDescent="0.25">
      <c r="A1239" s="131">
        <v>4229</v>
      </c>
      <c r="B1239" s="131">
        <v>56</v>
      </c>
      <c r="C1239" s="132" t="s">
        <v>2638</v>
      </c>
      <c r="D1239" s="131">
        <v>2</v>
      </c>
      <c r="E1239" s="133">
        <v>13</v>
      </c>
      <c r="F1239" s="134" t="s">
        <v>2642</v>
      </c>
      <c r="G1239" s="141" t="s">
        <v>8</v>
      </c>
      <c r="H1239" s="232">
        <v>25</v>
      </c>
      <c r="I1239" s="137" t="s">
        <v>1197</v>
      </c>
      <c r="J1239" s="141">
        <v>2</v>
      </c>
      <c r="K1239" s="136">
        <f t="shared" si="51"/>
        <v>50</v>
      </c>
    </row>
    <row r="1240" spans="1:11" x14ac:dyDescent="0.25">
      <c r="A1240" s="131">
        <v>3898</v>
      </c>
      <c r="B1240" s="131">
        <v>53</v>
      </c>
      <c r="C1240" s="132" t="s">
        <v>2500</v>
      </c>
      <c r="D1240" s="131">
        <v>13</v>
      </c>
      <c r="E1240" s="133">
        <v>12</v>
      </c>
      <c r="F1240" s="139" t="s">
        <v>2559</v>
      </c>
      <c r="G1240" s="141" t="s">
        <v>8</v>
      </c>
      <c r="H1240" s="232">
        <v>20</v>
      </c>
      <c r="I1240" s="137" t="s">
        <v>1197</v>
      </c>
      <c r="J1240" s="141">
        <v>13</v>
      </c>
      <c r="K1240" s="136">
        <f t="shared" si="51"/>
        <v>260</v>
      </c>
    </row>
    <row r="1241" spans="1:11" x14ac:dyDescent="0.25">
      <c r="A1241" s="131">
        <v>4161</v>
      </c>
      <c r="B1241" s="131">
        <v>50</v>
      </c>
      <c r="C1241" s="132" t="s">
        <v>2594</v>
      </c>
      <c r="D1241" s="131">
        <v>6</v>
      </c>
      <c r="E1241" s="133">
        <v>20</v>
      </c>
      <c r="F1241" s="139" t="s">
        <v>2618</v>
      </c>
      <c r="G1241" s="141" t="s">
        <v>8</v>
      </c>
      <c r="H1241" s="232">
        <v>30</v>
      </c>
      <c r="I1241" s="137" t="s">
        <v>1197</v>
      </c>
      <c r="J1241" s="141">
        <v>6</v>
      </c>
      <c r="K1241" s="136">
        <f t="shared" si="51"/>
        <v>180</v>
      </c>
    </row>
    <row r="1242" spans="1:11" x14ac:dyDescent="0.25">
      <c r="A1242" s="131">
        <v>1338</v>
      </c>
      <c r="B1242" s="131">
        <v>47</v>
      </c>
      <c r="C1242" s="132" t="s">
        <v>1661</v>
      </c>
      <c r="D1242" s="131">
        <v>9</v>
      </c>
      <c r="E1242" s="179">
        <v>22</v>
      </c>
      <c r="F1242" s="146" t="s">
        <v>1682</v>
      </c>
      <c r="G1242" s="141" t="s">
        <v>8</v>
      </c>
      <c r="H1242" s="239">
        <v>30</v>
      </c>
      <c r="I1242" s="137" t="s">
        <v>1197</v>
      </c>
      <c r="J1242" s="147">
        <v>5</v>
      </c>
      <c r="K1242" s="136">
        <f t="shared" si="51"/>
        <v>150</v>
      </c>
    </row>
    <row r="1243" spans="1:11" x14ac:dyDescent="0.25">
      <c r="A1243" s="131">
        <v>2791</v>
      </c>
      <c r="B1243" s="131">
        <v>68</v>
      </c>
      <c r="C1243" s="132" t="s">
        <v>2163</v>
      </c>
      <c r="D1243" s="171">
        <v>13</v>
      </c>
      <c r="E1243" s="133">
        <v>22</v>
      </c>
      <c r="F1243" s="139" t="s">
        <v>2186</v>
      </c>
      <c r="G1243" s="141" t="s">
        <v>1223</v>
      </c>
      <c r="H1243" s="232">
        <v>25</v>
      </c>
      <c r="I1243" s="137" t="s">
        <v>1197</v>
      </c>
      <c r="J1243" s="141">
        <v>1</v>
      </c>
      <c r="K1243" s="172">
        <f t="shared" si="51"/>
        <v>25</v>
      </c>
    </row>
    <row r="1244" spans="1:11" x14ac:dyDescent="0.25">
      <c r="A1244" s="131">
        <v>4162</v>
      </c>
      <c r="B1244" s="131">
        <v>50</v>
      </c>
      <c r="C1244" s="132" t="s">
        <v>2594</v>
      </c>
      <c r="D1244" s="131">
        <v>6</v>
      </c>
      <c r="E1244" s="133">
        <v>21</v>
      </c>
      <c r="F1244" s="139" t="s">
        <v>2186</v>
      </c>
      <c r="G1244" s="141" t="s">
        <v>8</v>
      </c>
      <c r="H1244" s="232">
        <v>30</v>
      </c>
      <c r="I1244" s="137" t="s">
        <v>1197</v>
      </c>
      <c r="J1244" s="141">
        <v>4</v>
      </c>
      <c r="K1244" s="136">
        <f t="shared" si="51"/>
        <v>120</v>
      </c>
    </row>
    <row r="1245" spans="1:11" x14ac:dyDescent="0.25">
      <c r="A1245" s="131">
        <v>2034</v>
      </c>
      <c r="B1245" s="131">
        <v>64</v>
      </c>
      <c r="C1245" s="132" t="s">
        <v>1789</v>
      </c>
      <c r="D1245" s="171">
        <v>2</v>
      </c>
      <c r="E1245" s="133">
        <v>2</v>
      </c>
      <c r="F1245" s="150" t="s">
        <v>1811</v>
      </c>
      <c r="G1245" s="147" t="s">
        <v>8</v>
      </c>
      <c r="H1245" s="240">
        <v>18.5</v>
      </c>
      <c r="I1245" s="137" t="s">
        <v>1197</v>
      </c>
      <c r="J1245" s="191">
        <v>4</v>
      </c>
      <c r="K1245" s="172">
        <f t="shared" si="51"/>
        <v>74</v>
      </c>
    </row>
    <row r="1246" spans="1:11" x14ac:dyDescent="0.25">
      <c r="A1246" s="131">
        <v>2027</v>
      </c>
      <c r="B1246" s="131">
        <v>64</v>
      </c>
      <c r="C1246" s="132" t="s">
        <v>1789</v>
      </c>
      <c r="D1246" s="171">
        <v>1</v>
      </c>
      <c r="E1246" s="133">
        <v>52</v>
      </c>
      <c r="F1246" s="150" t="s">
        <v>1807</v>
      </c>
      <c r="G1246" s="147" t="s">
        <v>8</v>
      </c>
      <c r="H1246" s="240">
        <v>18.5</v>
      </c>
      <c r="I1246" s="137" t="s">
        <v>1197</v>
      </c>
      <c r="J1246" s="159">
        <v>2</v>
      </c>
      <c r="K1246" s="136">
        <f t="shared" si="51"/>
        <v>37</v>
      </c>
    </row>
    <row r="1247" spans="1:11" x14ac:dyDescent="0.25">
      <c r="A1247" s="131">
        <v>1241</v>
      </c>
      <c r="B1247" s="131">
        <v>47</v>
      </c>
      <c r="C1247" s="132" t="s">
        <v>1624</v>
      </c>
      <c r="D1247" s="131">
        <v>1</v>
      </c>
      <c r="E1247" s="133">
        <v>4</v>
      </c>
      <c r="F1247" s="139" t="s">
        <v>1626</v>
      </c>
      <c r="G1247" s="141" t="s">
        <v>8</v>
      </c>
      <c r="H1247" s="232">
        <v>10</v>
      </c>
      <c r="I1247" s="137" t="s">
        <v>1197</v>
      </c>
      <c r="J1247" s="141">
        <v>2</v>
      </c>
      <c r="K1247" s="136">
        <f t="shared" si="51"/>
        <v>20</v>
      </c>
    </row>
    <row r="1248" spans="1:11" x14ac:dyDescent="0.25">
      <c r="A1248" s="131">
        <v>2351</v>
      </c>
      <c r="B1248" s="131">
        <v>60</v>
      </c>
      <c r="C1248" s="132" t="s">
        <v>1862</v>
      </c>
      <c r="D1248" s="171">
        <v>7</v>
      </c>
      <c r="E1248" s="133">
        <v>8</v>
      </c>
      <c r="F1248" s="139" t="s">
        <v>2753</v>
      </c>
      <c r="G1248" s="163" t="s">
        <v>1718</v>
      </c>
      <c r="H1248" s="232">
        <v>80</v>
      </c>
      <c r="I1248" s="137" t="s">
        <v>1200</v>
      </c>
      <c r="J1248" s="141">
        <v>10</v>
      </c>
      <c r="K1248" s="172">
        <f t="shared" ref="K1248:K1255" si="52">J1248*H1248</f>
        <v>800</v>
      </c>
    </row>
    <row r="1249" spans="1:11" x14ac:dyDescent="0.25">
      <c r="A1249" s="131">
        <v>22</v>
      </c>
      <c r="B1249" s="131">
        <v>36</v>
      </c>
      <c r="C1249" s="132" t="s">
        <v>1183</v>
      </c>
      <c r="D1249" s="131">
        <v>3</v>
      </c>
      <c r="E1249" s="133">
        <v>2</v>
      </c>
      <c r="F1249" s="144" t="s">
        <v>1204</v>
      </c>
      <c r="G1249" s="147" t="s">
        <v>1205</v>
      </c>
      <c r="H1249" s="239">
        <v>350</v>
      </c>
      <c r="I1249" s="137" t="s">
        <v>1178</v>
      </c>
      <c r="J1249" s="147">
        <v>12</v>
      </c>
      <c r="K1249" s="136">
        <f t="shared" si="52"/>
        <v>4200</v>
      </c>
    </row>
    <row r="1250" spans="1:11" x14ac:dyDescent="0.25">
      <c r="A1250" s="131">
        <v>796</v>
      </c>
      <c r="B1250" s="131">
        <v>34</v>
      </c>
      <c r="C1250" s="132" t="s">
        <v>1531</v>
      </c>
      <c r="D1250" s="171">
        <v>9</v>
      </c>
      <c r="E1250" s="133">
        <v>2</v>
      </c>
      <c r="F1250" s="173" t="s">
        <v>1204</v>
      </c>
      <c r="G1250" s="163" t="s">
        <v>1205</v>
      </c>
      <c r="H1250" s="239">
        <v>400</v>
      </c>
      <c r="I1250" s="156" t="s">
        <v>1178</v>
      </c>
      <c r="J1250" s="163">
        <v>6</v>
      </c>
      <c r="K1250" s="136">
        <f t="shared" si="52"/>
        <v>2400</v>
      </c>
    </row>
    <row r="1251" spans="1:11" x14ac:dyDescent="0.25">
      <c r="A1251" s="131">
        <v>2360</v>
      </c>
      <c r="B1251" s="131">
        <v>60</v>
      </c>
      <c r="C1251" s="132" t="s">
        <v>1862</v>
      </c>
      <c r="D1251" s="171">
        <v>7</v>
      </c>
      <c r="E1251" s="133">
        <v>17</v>
      </c>
      <c r="F1251" s="139" t="s">
        <v>2752</v>
      </c>
      <c r="G1251" s="163" t="s">
        <v>1718</v>
      </c>
      <c r="H1251" s="232">
        <v>100</v>
      </c>
      <c r="I1251" s="137" t="s">
        <v>1200</v>
      </c>
      <c r="J1251" s="141">
        <v>5</v>
      </c>
      <c r="K1251" s="172">
        <f t="shared" si="52"/>
        <v>500</v>
      </c>
    </row>
    <row r="1252" spans="1:11" x14ac:dyDescent="0.25">
      <c r="A1252" s="131">
        <v>3824</v>
      </c>
      <c r="B1252" s="131">
        <v>53</v>
      </c>
      <c r="C1252" s="132" t="s">
        <v>2500</v>
      </c>
      <c r="D1252" s="131">
        <v>9</v>
      </c>
      <c r="E1252" s="133">
        <v>4</v>
      </c>
      <c r="F1252" s="154" t="s">
        <v>2517</v>
      </c>
      <c r="G1252" s="141" t="s">
        <v>15</v>
      </c>
      <c r="H1252" s="232">
        <v>500</v>
      </c>
      <c r="I1252" s="137" t="s">
        <v>1197</v>
      </c>
      <c r="J1252" s="141">
        <v>1</v>
      </c>
      <c r="K1252" s="136">
        <f t="shared" si="52"/>
        <v>500</v>
      </c>
    </row>
    <row r="1253" spans="1:11" x14ac:dyDescent="0.25">
      <c r="A1253" s="131">
        <v>2759</v>
      </c>
      <c r="B1253" s="131">
        <v>68</v>
      </c>
      <c r="C1253" s="132" t="s">
        <v>2163</v>
      </c>
      <c r="D1253" s="171">
        <v>8</v>
      </c>
      <c r="E1253" s="133">
        <v>2</v>
      </c>
      <c r="F1253" s="139" t="s">
        <v>2176</v>
      </c>
      <c r="G1253" s="141" t="s">
        <v>8</v>
      </c>
      <c r="H1253" s="232">
        <v>80</v>
      </c>
      <c r="I1253" s="137" t="s">
        <v>1197</v>
      </c>
      <c r="J1253" s="141">
        <v>5</v>
      </c>
      <c r="K1253" s="136">
        <f t="shared" si="52"/>
        <v>400</v>
      </c>
    </row>
    <row r="1254" spans="1:11" x14ac:dyDescent="0.25">
      <c r="A1254" s="131">
        <v>3424</v>
      </c>
      <c r="B1254" s="131">
        <v>49</v>
      </c>
      <c r="C1254" s="132" t="s">
        <v>2397</v>
      </c>
      <c r="D1254" s="131">
        <v>8</v>
      </c>
      <c r="E1254" s="133">
        <v>31</v>
      </c>
      <c r="F1254" s="139" t="s">
        <v>2416</v>
      </c>
      <c r="G1254" s="141" t="s">
        <v>8</v>
      </c>
      <c r="H1254" s="232">
        <v>11.5</v>
      </c>
      <c r="I1254" s="137" t="s">
        <v>1197</v>
      </c>
      <c r="J1254" s="141">
        <v>5</v>
      </c>
      <c r="K1254" s="136">
        <f t="shared" si="52"/>
        <v>57.5</v>
      </c>
    </row>
    <row r="1255" spans="1:11" x14ac:dyDescent="0.25">
      <c r="A1255" s="131">
        <v>2293</v>
      </c>
      <c r="B1255" s="131">
        <v>60</v>
      </c>
      <c r="C1255" s="132" t="s">
        <v>1862</v>
      </c>
      <c r="D1255" s="171">
        <v>6</v>
      </c>
      <c r="E1255" s="133">
        <v>36</v>
      </c>
      <c r="F1255" s="139" t="s">
        <v>1910</v>
      </c>
      <c r="G1255" s="163" t="s">
        <v>1778</v>
      </c>
      <c r="H1255" s="232">
        <v>45</v>
      </c>
      <c r="I1255" s="137" t="s">
        <v>1200</v>
      </c>
      <c r="J1255" s="141">
        <v>20</v>
      </c>
      <c r="K1255" s="136">
        <f t="shared" si="52"/>
        <v>900</v>
      </c>
    </row>
    <row r="1256" spans="1:11" ht="26.25" x14ac:dyDescent="0.25">
      <c r="A1256" s="131">
        <v>9</v>
      </c>
      <c r="B1256" s="131">
        <v>36</v>
      </c>
      <c r="C1256" s="132" t="s">
        <v>1183</v>
      </c>
      <c r="D1256" s="131">
        <v>1</v>
      </c>
      <c r="E1256" s="133">
        <v>4</v>
      </c>
      <c r="F1256" s="142" t="s">
        <v>1188</v>
      </c>
      <c r="G1256" s="141" t="s">
        <v>9</v>
      </c>
      <c r="H1256" s="232"/>
      <c r="I1256" s="137" t="s">
        <v>1189</v>
      </c>
      <c r="J1256" s="141"/>
      <c r="K1256" s="136">
        <v>2300</v>
      </c>
    </row>
    <row r="1257" spans="1:11" x14ac:dyDescent="0.25">
      <c r="A1257" s="131">
        <v>2932</v>
      </c>
      <c r="B1257" s="131">
        <v>1</v>
      </c>
      <c r="C1257" s="132" t="s">
        <v>2242</v>
      </c>
      <c r="D1257" s="171">
        <v>1</v>
      </c>
      <c r="E1257" s="133">
        <v>1</v>
      </c>
      <c r="F1257" s="139" t="s">
        <v>2243</v>
      </c>
      <c r="G1257" s="141" t="s">
        <v>9</v>
      </c>
      <c r="H1257" s="232">
        <v>800</v>
      </c>
      <c r="I1257" s="137" t="s">
        <v>1178</v>
      </c>
      <c r="J1257" s="141">
        <v>2</v>
      </c>
      <c r="K1257" s="172">
        <f t="shared" ref="K1257:K1270" si="53">J1257*H1257</f>
        <v>1600</v>
      </c>
    </row>
    <row r="1258" spans="1:11" ht="25.5" x14ac:dyDescent="0.25">
      <c r="A1258" s="131">
        <v>1355</v>
      </c>
      <c r="B1258" s="131">
        <v>47</v>
      </c>
      <c r="C1258" s="132" t="s">
        <v>1686</v>
      </c>
      <c r="D1258" s="171">
        <v>2</v>
      </c>
      <c r="E1258" s="133">
        <v>4</v>
      </c>
      <c r="F1258" s="139" t="s">
        <v>1692</v>
      </c>
      <c r="G1258" s="141" t="s">
        <v>9</v>
      </c>
      <c r="H1258" s="232">
        <v>5</v>
      </c>
      <c r="I1258" s="137" t="s">
        <v>1178</v>
      </c>
      <c r="J1258" s="141">
        <v>2080</v>
      </c>
      <c r="K1258" s="136">
        <f t="shared" si="53"/>
        <v>10400</v>
      </c>
    </row>
    <row r="1259" spans="1:11" x14ac:dyDescent="0.25">
      <c r="A1259" s="131">
        <v>1237</v>
      </c>
      <c r="B1259" s="131">
        <v>47</v>
      </c>
      <c r="C1259" s="132" t="s">
        <v>1619</v>
      </c>
      <c r="D1259" s="131">
        <v>1</v>
      </c>
      <c r="E1259" s="133">
        <v>4</v>
      </c>
      <c r="F1259" s="139" t="s">
        <v>2751</v>
      </c>
      <c r="G1259" s="141" t="s">
        <v>9</v>
      </c>
      <c r="H1259" s="232">
        <v>5000</v>
      </c>
      <c r="I1259" s="137" t="s">
        <v>1178</v>
      </c>
      <c r="J1259" s="141">
        <v>2</v>
      </c>
      <c r="K1259" s="136">
        <f t="shared" si="53"/>
        <v>10000</v>
      </c>
    </row>
    <row r="1260" spans="1:11" x14ac:dyDescent="0.25">
      <c r="A1260" s="131">
        <v>480</v>
      </c>
      <c r="B1260" s="131">
        <v>32</v>
      </c>
      <c r="C1260" s="132" t="s">
        <v>1390</v>
      </c>
      <c r="D1260" s="131">
        <v>1</v>
      </c>
      <c r="E1260" s="133">
        <v>1</v>
      </c>
      <c r="F1260" s="139" t="s">
        <v>1391</v>
      </c>
      <c r="G1260" s="141" t="s">
        <v>12</v>
      </c>
      <c r="H1260" s="232">
        <v>20</v>
      </c>
      <c r="I1260" s="156" t="s">
        <v>1190</v>
      </c>
      <c r="J1260" s="141">
        <v>400</v>
      </c>
      <c r="K1260" s="136">
        <f t="shared" si="53"/>
        <v>8000</v>
      </c>
    </row>
    <row r="1261" spans="1:11" x14ac:dyDescent="0.25">
      <c r="A1261" s="131">
        <v>3766</v>
      </c>
      <c r="B1261" s="131">
        <v>53</v>
      </c>
      <c r="C1261" s="132" t="s">
        <v>2500</v>
      </c>
      <c r="D1261" s="131">
        <v>2</v>
      </c>
      <c r="E1261" s="133">
        <v>1</v>
      </c>
      <c r="F1261" s="139" t="s">
        <v>2503</v>
      </c>
      <c r="G1261" s="141" t="s">
        <v>9</v>
      </c>
      <c r="H1261" s="232">
        <v>1000</v>
      </c>
      <c r="I1261" s="137" t="s">
        <v>1178</v>
      </c>
      <c r="J1261" s="141">
        <v>1</v>
      </c>
      <c r="K1261" s="136">
        <f t="shared" si="53"/>
        <v>1000</v>
      </c>
    </row>
    <row r="1262" spans="1:11" x14ac:dyDescent="0.25">
      <c r="A1262" s="131">
        <v>550</v>
      </c>
      <c r="B1262" s="131">
        <v>32</v>
      </c>
      <c r="C1262" s="132" t="s">
        <v>1415</v>
      </c>
      <c r="D1262" s="131">
        <v>1</v>
      </c>
      <c r="E1262" s="133">
        <v>2</v>
      </c>
      <c r="F1262" s="139" t="s">
        <v>1417</v>
      </c>
      <c r="G1262" s="141" t="s">
        <v>9</v>
      </c>
      <c r="H1262" s="237">
        <v>250</v>
      </c>
      <c r="I1262" s="156" t="s">
        <v>1187</v>
      </c>
      <c r="J1262" s="141">
        <v>20</v>
      </c>
      <c r="K1262" s="136">
        <f t="shared" si="53"/>
        <v>5000</v>
      </c>
    </row>
    <row r="1263" spans="1:11" x14ac:dyDescent="0.25">
      <c r="A1263" s="131">
        <v>510</v>
      </c>
      <c r="B1263" s="131">
        <v>32</v>
      </c>
      <c r="C1263" s="132" t="s">
        <v>1390</v>
      </c>
      <c r="D1263" s="131">
        <v>3</v>
      </c>
      <c r="E1263" s="133">
        <v>1</v>
      </c>
      <c r="F1263" s="139" t="s">
        <v>1400</v>
      </c>
      <c r="G1263" s="141" t="s">
        <v>8</v>
      </c>
      <c r="H1263" s="232">
        <v>1000</v>
      </c>
      <c r="I1263" s="156" t="s">
        <v>1178</v>
      </c>
      <c r="J1263" s="141">
        <v>4</v>
      </c>
      <c r="K1263" s="136">
        <f t="shared" si="53"/>
        <v>4000</v>
      </c>
    </row>
    <row r="1264" spans="1:11" x14ac:dyDescent="0.25">
      <c r="A1264" s="131">
        <v>549</v>
      </c>
      <c r="B1264" s="131">
        <v>32</v>
      </c>
      <c r="C1264" s="132" t="s">
        <v>1415</v>
      </c>
      <c r="D1264" s="131">
        <v>1</v>
      </c>
      <c r="E1264" s="133">
        <v>1</v>
      </c>
      <c r="F1264" s="139" t="s">
        <v>1416</v>
      </c>
      <c r="G1264" s="141" t="s">
        <v>9</v>
      </c>
      <c r="H1264" s="237">
        <v>1800</v>
      </c>
      <c r="I1264" s="156" t="s">
        <v>1187</v>
      </c>
      <c r="J1264" s="141">
        <v>20</v>
      </c>
      <c r="K1264" s="136">
        <f t="shared" si="53"/>
        <v>36000</v>
      </c>
    </row>
    <row r="1265" spans="1:11" x14ac:dyDescent="0.25">
      <c r="A1265" s="131">
        <v>1372</v>
      </c>
      <c r="B1265" s="131">
        <v>47</v>
      </c>
      <c r="C1265" s="132" t="s">
        <v>1686</v>
      </c>
      <c r="D1265" s="171">
        <v>5</v>
      </c>
      <c r="E1265" s="133">
        <v>1</v>
      </c>
      <c r="F1265" s="139" t="s">
        <v>1694</v>
      </c>
      <c r="G1265" s="141" t="s">
        <v>9</v>
      </c>
      <c r="H1265" s="232">
        <v>1.8269038500000001</v>
      </c>
      <c r="I1265" s="137" t="s">
        <v>1178</v>
      </c>
      <c r="J1265" s="141">
        <v>5200</v>
      </c>
      <c r="K1265" s="136">
        <f t="shared" si="53"/>
        <v>9499.9000200000009</v>
      </c>
    </row>
    <row r="1266" spans="1:11" x14ac:dyDescent="0.25">
      <c r="A1266" s="131">
        <v>1300</v>
      </c>
      <c r="B1266" s="131">
        <v>47</v>
      </c>
      <c r="C1266" s="132" t="s">
        <v>1661</v>
      </c>
      <c r="D1266" s="131">
        <v>3</v>
      </c>
      <c r="E1266" s="179">
        <v>1</v>
      </c>
      <c r="F1266" s="181" t="s">
        <v>1667</v>
      </c>
      <c r="G1266" s="182" t="s">
        <v>13</v>
      </c>
      <c r="H1266" s="265">
        <v>3000</v>
      </c>
      <c r="I1266" s="137" t="s">
        <v>1265</v>
      </c>
      <c r="J1266" s="183">
        <v>5</v>
      </c>
      <c r="K1266" s="136">
        <f t="shared" si="53"/>
        <v>15000</v>
      </c>
    </row>
    <row r="1267" spans="1:11" x14ac:dyDescent="0.25">
      <c r="A1267" s="131">
        <v>1301</v>
      </c>
      <c r="B1267" s="131">
        <v>47</v>
      </c>
      <c r="C1267" s="132" t="s">
        <v>1661</v>
      </c>
      <c r="D1267" s="131">
        <v>3</v>
      </c>
      <c r="E1267" s="179">
        <v>2</v>
      </c>
      <c r="F1267" s="181" t="s">
        <v>1668</v>
      </c>
      <c r="G1267" s="182" t="s">
        <v>13</v>
      </c>
      <c r="H1267" s="265">
        <v>5000</v>
      </c>
      <c r="I1267" s="137" t="s">
        <v>1265</v>
      </c>
      <c r="J1267" s="183">
        <v>3</v>
      </c>
      <c r="K1267" s="136">
        <f t="shared" si="53"/>
        <v>15000</v>
      </c>
    </row>
    <row r="1268" spans="1:11" x14ac:dyDescent="0.25">
      <c r="A1268" s="131">
        <v>516</v>
      </c>
      <c r="B1268" s="131">
        <v>32</v>
      </c>
      <c r="C1268" s="132" t="s">
        <v>1403</v>
      </c>
      <c r="D1268" s="131">
        <v>1</v>
      </c>
      <c r="E1268" s="133">
        <v>1</v>
      </c>
      <c r="F1268" s="139" t="s">
        <v>1404</v>
      </c>
      <c r="G1268" s="141" t="s">
        <v>9</v>
      </c>
      <c r="H1268" s="232">
        <v>15000</v>
      </c>
      <c r="I1268" s="156" t="s">
        <v>1178</v>
      </c>
      <c r="J1268" s="141">
        <v>1</v>
      </c>
      <c r="K1268" s="136">
        <f t="shared" si="53"/>
        <v>15000</v>
      </c>
    </row>
    <row r="1269" spans="1:11" x14ac:dyDescent="0.25">
      <c r="A1269" s="131">
        <v>342</v>
      </c>
      <c r="B1269" s="131">
        <v>32</v>
      </c>
      <c r="C1269" s="132" t="s">
        <v>1306</v>
      </c>
      <c r="D1269" s="138">
        <v>2</v>
      </c>
      <c r="E1269" s="133">
        <v>1</v>
      </c>
      <c r="F1269" s="139" t="s">
        <v>1181</v>
      </c>
      <c r="G1269" s="140" t="s">
        <v>9</v>
      </c>
      <c r="H1269" s="232">
        <v>12500</v>
      </c>
      <c r="I1269" s="137" t="s">
        <v>1178</v>
      </c>
      <c r="J1269" s="141">
        <v>12</v>
      </c>
      <c r="K1269" s="136">
        <f t="shared" si="53"/>
        <v>150000</v>
      </c>
    </row>
    <row r="1270" spans="1:11" x14ac:dyDescent="0.25">
      <c r="A1270" s="131">
        <v>10</v>
      </c>
      <c r="B1270" s="131">
        <v>36</v>
      </c>
      <c r="C1270" s="132" t="s">
        <v>1183</v>
      </c>
      <c r="D1270" s="131">
        <v>1</v>
      </c>
      <c r="E1270" s="133">
        <v>5</v>
      </c>
      <c r="F1270" s="143" t="s">
        <v>2750</v>
      </c>
      <c r="G1270" s="141" t="s">
        <v>8</v>
      </c>
      <c r="H1270" s="232">
        <v>0.1</v>
      </c>
      <c r="I1270" s="137" t="s">
        <v>1190</v>
      </c>
      <c r="J1270" s="141">
        <v>30000</v>
      </c>
      <c r="K1270" s="136">
        <f t="shared" si="53"/>
        <v>3000</v>
      </c>
    </row>
    <row r="1271" spans="1:11" x14ac:dyDescent="0.25">
      <c r="A1271" s="131">
        <v>1164</v>
      </c>
      <c r="B1271" s="131">
        <v>44</v>
      </c>
      <c r="C1271" s="132" t="s">
        <v>1594</v>
      </c>
      <c r="D1271" s="171">
        <v>5</v>
      </c>
      <c r="E1271" s="133">
        <v>7</v>
      </c>
      <c r="F1271" s="139" t="s">
        <v>1605</v>
      </c>
      <c r="G1271" s="141" t="s">
        <v>9</v>
      </c>
      <c r="H1271" s="232">
        <v>10</v>
      </c>
      <c r="I1271" s="137" t="s">
        <v>1178</v>
      </c>
      <c r="J1271" s="141">
        <v>60</v>
      </c>
      <c r="K1271" s="136">
        <f t="shared" ref="K1271:K1289" si="54">J1271*H1271</f>
        <v>600</v>
      </c>
    </row>
    <row r="1272" spans="1:11" x14ac:dyDescent="0.25">
      <c r="A1272" s="131">
        <v>714</v>
      </c>
      <c r="B1272" s="131">
        <v>33</v>
      </c>
      <c r="C1272" s="132" t="s">
        <v>1440</v>
      </c>
      <c r="D1272" s="131">
        <v>9</v>
      </c>
      <c r="E1272" s="133">
        <v>5</v>
      </c>
      <c r="F1272" s="139" t="s">
        <v>1525</v>
      </c>
      <c r="G1272" s="141"/>
      <c r="H1272" s="232">
        <v>14000</v>
      </c>
      <c r="I1272" s="156" t="s">
        <v>1389</v>
      </c>
      <c r="J1272" s="141">
        <v>1</v>
      </c>
      <c r="K1272" s="136">
        <f t="shared" si="54"/>
        <v>14000</v>
      </c>
    </row>
    <row r="1273" spans="1:11" x14ac:dyDescent="0.25">
      <c r="A1273" s="131">
        <v>4130</v>
      </c>
      <c r="B1273" s="131">
        <v>50</v>
      </c>
      <c r="C1273" s="132" t="s">
        <v>2594</v>
      </c>
      <c r="D1273" s="131">
        <v>1</v>
      </c>
      <c r="E1273" s="133">
        <v>25</v>
      </c>
      <c r="F1273" s="139" t="s">
        <v>2611</v>
      </c>
      <c r="G1273" s="141" t="s">
        <v>21</v>
      </c>
      <c r="H1273" s="232">
        <v>3</v>
      </c>
      <c r="I1273" s="137" t="s">
        <v>1200</v>
      </c>
      <c r="J1273" s="141">
        <v>2</v>
      </c>
      <c r="K1273" s="136">
        <f t="shared" si="54"/>
        <v>6</v>
      </c>
    </row>
    <row r="1274" spans="1:11" x14ac:dyDescent="0.25">
      <c r="A1274" s="131">
        <v>1363</v>
      </c>
      <c r="B1274" s="131">
        <v>47</v>
      </c>
      <c r="C1274" s="132" t="s">
        <v>1686</v>
      </c>
      <c r="D1274" s="171">
        <v>3</v>
      </c>
      <c r="E1274" s="133">
        <v>5</v>
      </c>
      <c r="F1274" s="139" t="s">
        <v>1693</v>
      </c>
      <c r="G1274" s="141" t="s">
        <v>9</v>
      </c>
      <c r="H1274" s="232">
        <v>3000</v>
      </c>
      <c r="I1274" s="137" t="s">
        <v>1178</v>
      </c>
      <c r="J1274" s="141">
        <v>1</v>
      </c>
      <c r="K1274" s="136">
        <f t="shared" si="54"/>
        <v>3000</v>
      </c>
    </row>
    <row r="1275" spans="1:11" x14ac:dyDescent="0.25">
      <c r="A1275" s="131">
        <v>632</v>
      </c>
      <c r="B1275" s="131">
        <v>33</v>
      </c>
      <c r="C1275" s="132" t="s">
        <v>1440</v>
      </c>
      <c r="D1275" s="131">
        <v>1</v>
      </c>
      <c r="E1275" s="133">
        <v>12</v>
      </c>
      <c r="F1275" s="167" t="s">
        <v>1450</v>
      </c>
      <c r="G1275" s="166" t="s">
        <v>24</v>
      </c>
      <c r="H1275" s="266">
        <v>350</v>
      </c>
      <c r="I1275" s="137" t="s">
        <v>1200</v>
      </c>
      <c r="J1275" s="135">
        <v>1</v>
      </c>
      <c r="K1275" s="136">
        <f t="shared" si="54"/>
        <v>350</v>
      </c>
    </row>
    <row r="1276" spans="1:11" x14ac:dyDescent="0.25">
      <c r="A1276" s="131">
        <v>631</v>
      </c>
      <c r="B1276" s="131">
        <v>33</v>
      </c>
      <c r="C1276" s="132" t="s">
        <v>1440</v>
      </c>
      <c r="D1276" s="131">
        <v>1</v>
      </c>
      <c r="E1276" s="133">
        <v>11</v>
      </c>
      <c r="F1276" s="167" t="s">
        <v>1449</v>
      </c>
      <c r="G1276" s="135" t="s">
        <v>8</v>
      </c>
      <c r="H1276" s="266">
        <v>100</v>
      </c>
      <c r="I1276" s="137" t="s">
        <v>1200</v>
      </c>
      <c r="J1276" s="135">
        <v>1</v>
      </c>
      <c r="K1276" s="136">
        <f t="shared" si="54"/>
        <v>100</v>
      </c>
    </row>
    <row r="1277" spans="1:11" x14ac:dyDescent="0.25">
      <c r="A1277" s="131">
        <v>3920</v>
      </c>
      <c r="B1277" s="131">
        <v>65</v>
      </c>
      <c r="C1277" s="132" t="s">
        <v>2560</v>
      </c>
      <c r="D1277" s="131">
        <v>4</v>
      </c>
      <c r="E1277" s="133">
        <v>4</v>
      </c>
      <c r="F1277" s="154" t="s">
        <v>2569</v>
      </c>
      <c r="G1277" s="141" t="s">
        <v>2561</v>
      </c>
      <c r="H1277" s="232">
        <v>600</v>
      </c>
      <c r="I1277" s="137" t="s">
        <v>1178</v>
      </c>
      <c r="J1277" s="141">
        <v>1</v>
      </c>
      <c r="K1277" s="136">
        <f t="shared" si="54"/>
        <v>600</v>
      </c>
    </row>
    <row r="1278" spans="1:11" x14ac:dyDescent="0.25">
      <c r="A1278" s="131">
        <v>3291</v>
      </c>
      <c r="B1278" s="131">
        <v>49</v>
      </c>
      <c r="C1278" s="132" t="s">
        <v>2350</v>
      </c>
      <c r="D1278" s="171">
        <v>4</v>
      </c>
      <c r="E1278" s="133">
        <v>4</v>
      </c>
      <c r="F1278" s="154" t="s">
        <v>2389</v>
      </c>
      <c r="G1278" s="141" t="s">
        <v>9</v>
      </c>
      <c r="H1278" s="232">
        <v>500</v>
      </c>
      <c r="I1278" s="137" t="s">
        <v>1178</v>
      </c>
      <c r="J1278" s="141">
        <v>4</v>
      </c>
      <c r="K1278" s="136">
        <f t="shared" si="54"/>
        <v>2000</v>
      </c>
    </row>
    <row r="1279" spans="1:11" x14ac:dyDescent="0.25">
      <c r="A1279" s="131">
        <v>2987</v>
      </c>
      <c r="B1279" s="131">
        <v>2</v>
      </c>
      <c r="C1279" s="132" t="s">
        <v>2271</v>
      </c>
      <c r="D1279" s="171">
        <v>15</v>
      </c>
      <c r="E1279" s="133">
        <v>4</v>
      </c>
      <c r="F1279" s="154" t="s">
        <v>2284</v>
      </c>
      <c r="G1279" s="141" t="s">
        <v>8</v>
      </c>
      <c r="H1279" s="232">
        <v>1</v>
      </c>
      <c r="I1279" s="137" t="s">
        <v>1200</v>
      </c>
      <c r="J1279" s="141">
        <v>40</v>
      </c>
      <c r="K1279" s="172">
        <f t="shared" si="54"/>
        <v>40</v>
      </c>
    </row>
    <row r="1280" spans="1:11" x14ac:dyDescent="0.25">
      <c r="A1280" s="131">
        <v>3739</v>
      </c>
      <c r="B1280" s="131">
        <v>49</v>
      </c>
      <c r="C1280" s="132" t="s">
        <v>2478</v>
      </c>
      <c r="D1280" s="131">
        <v>8</v>
      </c>
      <c r="E1280" s="133">
        <v>25</v>
      </c>
      <c r="F1280" s="139" t="s">
        <v>2415</v>
      </c>
      <c r="G1280" s="141" t="s">
        <v>1362</v>
      </c>
      <c r="H1280" s="232">
        <v>4.5</v>
      </c>
      <c r="I1280" s="137" t="s">
        <v>1197</v>
      </c>
      <c r="J1280" s="141">
        <v>5</v>
      </c>
      <c r="K1280" s="136">
        <f t="shared" si="54"/>
        <v>22.5</v>
      </c>
    </row>
    <row r="1281" spans="1:11" x14ac:dyDescent="0.25">
      <c r="A1281" s="131">
        <v>2683</v>
      </c>
      <c r="B1281" s="131">
        <v>63</v>
      </c>
      <c r="C1281" s="132" t="s">
        <v>2055</v>
      </c>
      <c r="D1281" s="171">
        <v>4</v>
      </c>
      <c r="E1281" s="133">
        <v>118</v>
      </c>
      <c r="F1281" s="139" t="s">
        <v>2146</v>
      </c>
      <c r="G1281" s="141" t="s">
        <v>8</v>
      </c>
      <c r="H1281" s="232">
        <v>10</v>
      </c>
      <c r="I1281" s="137" t="s">
        <v>1200</v>
      </c>
      <c r="J1281" s="141">
        <v>5</v>
      </c>
      <c r="K1281" s="136">
        <f t="shared" si="54"/>
        <v>50</v>
      </c>
    </row>
    <row r="1282" spans="1:11" x14ac:dyDescent="0.25">
      <c r="A1282" s="131">
        <v>3453</v>
      </c>
      <c r="B1282" s="131">
        <v>48</v>
      </c>
      <c r="C1282" s="132" t="s">
        <v>2417</v>
      </c>
      <c r="D1282" s="131">
        <v>1</v>
      </c>
      <c r="E1282" s="133">
        <v>13</v>
      </c>
      <c r="F1282" s="139" t="s">
        <v>2425</v>
      </c>
      <c r="G1282" s="141" t="s">
        <v>22</v>
      </c>
      <c r="H1282" s="232">
        <v>1435</v>
      </c>
      <c r="I1282" s="137" t="s">
        <v>1200</v>
      </c>
      <c r="J1282" s="141">
        <v>1</v>
      </c>
      <c r="K1282" s="136">
        <f t="shared" si="54"/>
        <v>1435</v>
      </c>
    </row>
    <row r="1283" spans="1:11" x14ac:dyDescent="0.25">
      <c r="A1283" s="131">
        <v>1805</v>
      </c>
      <c r="B1283" s="131">
        <v>64</v>
      </c>
      <c r="C1283" s="132" t="s">
        <v>1764</v>
      </c>
      <c r="D1283" s="171">
        <v>2</v>
      </c>
      <c r="E1283" s="133">
        <v>9</v>
      </c>
      <c r="F1283" s="139" t="s">
        <v>2749</v>
      </c>
      <c r="G1283" s="141" t="s">
        <v>8</v>
      </c>
      <c r="H1283" s="232">
        <v>350</v>
      </c>
      <c r="I1283" s="137" t="s">
        <v>1200</v>
      </c>
      <c r="J1283" s="141">
        <v>6</v>
      </c>
      <c r="K1283" s="136">
        <f t="shared" si="54"/>
        <v>2100</v>
      </c>
    </row>
    <row r="1284" spans="1:11" x14ac:dyDescent="0.25">
      <c r="A1284" s="131">
        <v>249</v>
      </c>
      <c r="B1284" s="131">
        <v>45</v>
      </c>
      <c r="C1284" s="132" t="s">
        <v>1253</v>
      </c>
      <c r="D1284" s="131">
        <v>5</v>
      </c>
      <c r="E1284" s="141">
        <v>1</v>
      </c>
      <c r="F1284" s="139" t="s">
        <v>1258</v>
      </c>
      <c r="G1284" s="139" t="s">
        <v>1223</v>
      </c>
      <c r="H1284" s="232">
        <v>480</v>
      </c>
      <c r="I1284" s="137" t="s">
        <v>1200</v>
      </c>
      <c r="J1284" s="141">
        <v>3</v>
      </c>
      <c r="K1284" s="136">
        <f t="shared" si="54"/>
        <v>1440</v>
      </c>
    </row>
    <row r="1285" spans="1:11" x14ac:dyDescent="0.25">
      <c r="A1285" s="131">
        <v>3281</v>
      </c>
      <c r="B1285" s="131">
        <v>49</v>
      </c>
      <c r="C1285" s="132" t="s">
        <v>2350</v>
      </c>
      <c r="D1285" s="171">
        <v>3</v>
      </c>
      <c r="E1285" s="133">
        <v>15</v>
      </c>
      <c r="F1285" s="139" t="s">
        <v>2381</v>
      </c>
      <c r="G1285" s="141" t="s">
        <v>13</v>
      </c>
      <c r="H1285" s="232">
        <v>1.5</v>
      </c>
      <c r="I1285" s="137" t="s">
        <v>1178</v>
      </c>
      <c r="J1285" s="141">
        <v>700</v>
      </c>
      <c r="K1285" s="172">
        <f t="shared" si="54"/>
        <v>1050</v>
      </c>
    </row>
    <row r="1286" spans="1:11" x14ac:dyDescent="0.25">
      <c r="A1286" s="131">
        <v>1604</v>
      </c>
      <c r="B1286" s="131">
        <v>57</v>
      </c>
      <c r="C1286" s="132" t="s">
        <v>1751</v>
      </c>
      <c r="D1286" s="171">
        <v>2</v>
      </c>
      <c r="E1286" s="133">
        <v>18</v>
      </c>
      <c r="F1286" s="139" t="s">
        <v>1600</v>
      </c>
      <c r="G1286" s="141" t="s">
        <v>8</v>
      </c>
      <c r="H1286" s="232">
        <v>100</v>
      </c>
      <c r="I1286" s="137" t="s">
        <v>1200</v>
      </c>
      <c r="J1286" s="141">
        <v>4</v>
      </c>
      <c r="K1286" s="172">
        <f t="shared" si="54"/>
        <v>400</v>
      </c>
    </row>
    <row r="1287" spans="1:11" x14ac:dyDescent="0.25">
      <c r="A1287" s="131">
        <v>1136</v>
      </c>
      <c r="B1287" s="131">
        <v>44</v>
      </c>
      <c r="C1287" s="132" t="s">
        <v>1594</v>
      </c>
      <c r="D1287" s="171">
        <v>2</v>
      </c>
      <c r="E1287" s="133">
        <v>16</v>
      </c>
      <c r="F1287" s="139" t="s">
        <v>1598</v>
      </c>
      <c r="G1287" s="141" t="s">
        <v>8</v>
      </c>
      <c r="H1287" s="232">
        <v>300</v>
      </c>
      <c r="I1287" s="137" t="s">
        <v>1200</v>
      </c>
      <c r="J1287" s="141">
        <v>4</v>
      </c>
      <c r="K1287" s="136">
        <f t="shared" si="54"/>
        <v>1200</v>
      </c>
    </row>
    <row r="1288" spans="1:11" x14ac:dyDescent="0.25">
      <c r="A1288" s="131">
        <v>1423</v>
      </c>
      <c r="B1288" s="131">
        <v>57</v>
      </c>
      <c r="C1288" s="132" t="s">
        <v>1707</v>
      </c>
      <c r="D1288" s="171">
        <v>4</v>
      </c>
      <c r="E1288" s="133">
        <v>28</v>
      </c>
      <c r="F1288" s="139" t="s">
        <v>1720</v>
      </c>
      <c r="G1288" s="141" t="s">
        <v>22</v>
      </c>
      <c r="H1288" s="232">
        <v>150</v>
      </c>
      <c r="I1288" s="137" t="s">
        <v>1200</v>
      </c>
      <c r="J1288" s="141">
        <v>2</v>
      </c>
      <c r="K1288" s="172">
        <f t="shared" si="54"/>
        <v>300</v>
      </c>
    </row>
    <row r="1289" spans="1:11" x14ac:dyDescent="0.25">
      <c r="A1289" s="131">
        <v>1273</v>
      </c>
      <c r="B1289" s="131">
        <v>47</v>
      </c>
      <c r="C1289" s="132" t="s">
        <v>1624</v>
      </c>
      <c r="D1289" s="131">
        <v>6</v>
      </c>
      <c r="E1289" s="133">
        <v>1</v>
      </c>
      <c r="F1289" s="139" t="s">
        <v>1645</v>
      </c>
      <c r="G1289" s="141" t="s">
        <v>1640</v>
      </c>
      <c r="H1289" s="232">
        <v>1800</v>
      </c>
      <c r="I1289" s="137" t="s">
        <v>1178</v>
      </c>
      <c r="J1289" s="141">
        <v>1</v>
      </c>
      <c r="K1289" s="136">
        <f t="shared" si="54"/>
        <v>1800</v>
      </c>
    </row>
    <row r="1290" spans="1:11" x14ac:dyDescent="0.25">
      <c r="A1290" s="131">
        <v>825</v>
      </c>
      <c r="B1290" s="131">
        <v>34</v>
      </c>
      <c r="C1290" s="132" t="s">
        <v>1531</v>
      </c>
      <c r="D1290" s="171">
        <v>10</v>
      </c>
      <c r="E1290" s="133">
        <v>28</v>
      </c>
      <c r="F1290" s="173" t="s">
        <v>1557</v>
      </c>
      <c r="G1290" s="163" t="s">
        <v>21</v>
      </c>
      <c r="H1290" s="239">
        <v>4.01</v>
      </c>
      <c r="I1290" s="156" t="s">
        <v>1197</v>
      </c>
      <c r="J1290" s="163">
        <v>8</v>
      </c>
      <c r="K1290" s="172">
        <f t="shared" ref="K1290:K1322" si="55">J1290*H1290</f>
        <v>32.08</v>
      </c>
    </row>
    <row r="1291" spans="1:11" x14ac:dyDescent="0.25">
      <c r="A1291" s="131">
        <v>405</v>
      </c>
      <c r="B1291" s="131">
        <v>32</v>
      </c>
      <c r="C1291" s="132" t="s">
        <v>1309</v>
      </c>
      <c r="D1291" s="131">
        <v>13</v>
      </c>
      <c r="E1291" s="133">
        <v>7</v>
      </c>
      <c r="F1291" s="139" t="s">
        <v>1349</v>
      </c>
      <c r="G1291" s="141" t="s">
        <v>21</v>
      </c>
      <c r="H1291" s="237">
        <v>5.38549407</v>
      </c>
      <c r="I1291" s="156" t="s">
        <v>1197</v>
      </c>
      <c r="J1291" s="141">
        <v>3</v>
      </c>
      <c r="K1291" s="136">
        <f t="shared" si="55"/>
        <v>16.15648221</v>
      </c>
    </row>
    <row r="1292" spans="1:11" x14ac:dyDescent="0.25">
      <c r="A1292" s="131">
        <v>4183</v>
      </c>
      <c r="B1292" s="131">
        <v>50</v>
      </c>
      <c r="C1292" s="132" t="s">
        <v>2594</v>
      </c>
      <c r="D1292" s="131">
        <v>6</v>
      </c>
      <c r="E1292" s="133">
        <v>42</v>
      </c>
      <c r="F1292" s="139" t="s">
        <v>2621</v>
      </c>
      <c r="G1292" s="141" t="s">
        <v>21</v>
      </c>
      <c r="H1292" s="232">
        <v>14</v>
      </c>
      <c r="I1292" s="137" t="s">
        <v>1197</v>
      </c>
      <c r="J1292" s="141">
        <v>3</v>
      </c>
      <c r="K1292" s="136">
        <f t="shared" si="55"/>
        <v>42</v>
      </c>
    </row>
    <row r="1293" spans="1:11" x14ac:dyDescent="0.25">
      <c r="A1293" s="131">
        <v>1067</v>
      </c>
      <c r="B1293" s="131">
        <v>30</v>
      </c>
      <c r="C1293" s="132" t="s">
        <v>1575</v>
      </c>
      <c r="D1293" s="171">
        <v>4</v>
      </c>
      <c r="E1293" s="133">
        <v>4</v>
      </c>
      <c r="F1293" s="139" t="s">
        <v>1580</v>
      </c>
      <c r="G1293" s="163" t="s">
        <v>21</v>
      </c>
      <c r="H1293" s="232">
        <v>4.5</v>
      </c>
      <c r="I1293" s="137" t="s">
        <v>1197</v>
      </c>
      <c r="J1293" s="163">
        <v>4</v>
      </c>
      <c r="K1293" s="136">
        <f t="shared" si="55"/>
        <v>18</v>
      </c>
    </row>
    <row r="1294" spans="1:11" x14ac:dyDescent="0.25">
      <c r="A1294" s="131">
        <v>1413</v>
      </c>
      <c r="B1294" s="131">
        <v>57</v>
      </c>
      <c r="C1294" s="132" t="s">
        <v>1707</v>
      </c>
      <c r="D1294" s="171">
        <v>4</v>
      </c>
      <c r="E1294" s="133">
        <v>18</v>
      </c>
      <c r="F1294" s="139" t="s">
        <v>1717</v>
      </c>
      <c r="G1294" s="141" t="s">
        <v>22</v>
      </c>
      <c r="H1294" s="232">
        <v>0.3</v>
      </c>
      <c r="I1294" s="137" t="s">
        <v>1197</v>
      </c>
      <c r="J1294" s="141">
        <v>100</v>
      </c>
      <c r="K1294" s="136">
        <f t="shared" si="55"/>
        <v>30</v>
      </c>
    </row>
    <row r="1295" spans="1:11" x14ac:dyDescent="0.25">
      <c r="A1295" s="131">
        <v>1494</v>
      </c>
      <c r="B1295" s="131">
        <v>57</v>
      </c>
      <c r="C1295" s="132" t="s">
        <v>1722</v>
      </c>
      <c r="D1295" s="171">
        <v>4</v>
      </c>
      <c r="E1295" s="135">
        <v>53</v>
      </c>
      <c r="F1295" s="157" t="s">
        <v>1734</v>
      </c>
      <c r="G1295" s="170" t="s">
        <v>1561</v>
      </c>
      <c r="H1295" s="251">
        <v>20</v>
      </c>
      <c r="I1295" s="137" t="s">
        <v>1200</v>
      </c>
      <c r="J1295" s="170">
        <v>1</v>
      </c>
      <c r="K1295" s="172">
        <f t="shared" si="55"/>
        <v>20</v>
      </c>
    </row>
    <row r="1296" spans="1:11" x14ac:dyDescent="0.25">
      <c r="A1296" s="131">
        <v>2296</v>
      </c>
      <c r="B1296" s="131">
        <v>60</v>
      </c>
      <c r="C1296" s="132" t="s">
        <v>1862</v>
      </c>
      <c r="D1296" s="171">
        <v>6</v>
      </c>
      <c r="E1296" s="133">
        <v>39</v>
      </c>
      <c r="F1296" s="139" t="s">
        <v>1914</v>
      </c>
      <c r="G1296" s="163" t="s">
        <v>1900</v>
      </c>
      <c r="H1296" s="232">
        <v>8</v>
      </c>
      <c r="I1296" s="137" t="s">
        <v>1200</v>
      </c>
      <c r="J1296" s="141">
        <v>100</v>
      </c>
      <c r="K1296" s="136">
        <f t="shared" si="55"/>
        <v>800</v>
      </c>
    </row>
    <row r="1297" spans="1:11" x14ac:dyDescent="0.25">
      <c r="A1297" s="131">
        <v>2281</v>
      </c>
      <c r="B1297" s="131">
        <v>60</v>
      </c>
      <c r="C1297" s="132" t="s">
        <v>1862</v>
      </c>
      <c r="D1297" s="171">
        <v>6</v>
      </c>
      <c r="E1297" s="133">
        <v>24</v>
      </c>
      <c r="F1297" s="139" t="s">
        <v>1897</v>
      </c>
      <c r="G1297" s="163" t="s">
        <v>1898</v>
      </c>
      <c r="H1297" s="232">
        <v>28</v>
      </c>
      <c r="I1297" s="137" t="s">
        <v>1200</v>
      </c>
      <c r="J1297" s="141">
        <v>80</v>
      </c>
      <c r="K1297" s="136">
        <f t="shared" si="55"/>
        <v>2240</v>
      </c>
    </row>
    <row r="1298" spans="1:11" x14ac:dyDescent="0.25">
      <c r="A1298" s="131">
        <v>2225</v>
      </c>
      <c r="B1298" s="131">
        <v>3</v>
      </c>
      <c r="C1298" s="132" t="s">
        <v>1829</v>
      </c>
      <c r="D1298" s="171">
        <v>12</v>
      </c>
      <c r="E1298" s="133">
        <v>7</v>
      </c>
      <c r="F1298" s="139" t="s">
        <v>1853</v>
      </c>
      <c r="G1298" s="163" t="s">
        <v>8</v>
      </c>
      <c r="H1298" s="232">
        <v>25</v>
      </c>
      <c r="I1298" s="137" t="s">
        <v>1344</v>
      </c>
      <c r="J1298" s="141">
        <v>600</v>
      </c>
      <c r="K1298" s="172">
        <f t="shared" si="55"/>
        <v>15000</v>
      </c>
    </row>
    <row r="1299" spans="1:11" x14ac:dyDescent="0.25">
      <c r="A1299" s="131">
        <v>3128</v>
      </c>
      <c r="B1299" s="131">
        <v>51</v>
      </c>
      <c r="C1299" s="132" t="s">
        <v>2298</v>
      </c>
      <c r="D1299" s="131">
        <v>1</v>
      </c>
      <c r="E1299" s="133">
        <f>+E1298+1</f>
        <v>8</v>
      </c>
      <c r="F1299" s="162" t="s">
        <v>2324</v>
      </c>
      <c r="G1299" s="141" t="s">
        <v>8</v>
      </c>
      <c r="H1299" s="232">
        <v>120</v>
      </c>
      <c r="I1299" s="137" t="s">
        <v>1344</v>
      </c>
      <c r="J1299" s="141">
        <v>3</v>
      </c>
      <c r="K1299" s="136">
        <f t="shared" si="55"/>
        <v>360</v>
      </c>
    </row>
    <row r="1300" spans="1:11" x14ac:dyDescent="0.25">
      <c r="A1300" s="131">
        <v>2449</v>
      </c>
      <c r="B1300" s="131">
        <v>5</v>
      </c>
      <c r="C1300" s="132" t="s">
        <v>1997</v>
      </c>
      <c r="D1300" s="171">
        <v>4</v>
      </c>
      <c r="E1300" s="196">
        <v>10</v>
      </c>
      <c r="F1300" s="197" t="s">
        <v>2004</v>
      </c>
      <c r="G1300" s="198" t="s">
        <v>8</v>
      </c>
      <c r="H1300" s="233">
        <v>30</v>
      </c>
      <c r="I1300" s="137" t="s">
        <v>1344</v>
      </c>
      <c r="J1300" s="198">
        <v>12</v>
      </c>
      <c r="K1300" s="172">
        <f t="shared" si="55"/>
        <v>360</v>
      </c>
    </row>
    <row r="1301" spans="1:11" x14ac:dyDescent="0.25">
      <c r="A1301" s="131">
        <v>3996</v>
      </c>
      <c r="B1301" s="131">
        <v>49</v>
      </c>
      <c r="C1301" s="132" t="s">
        <v>2579</v>
      </c>
      <c r="D1301" s="131">
        <v>2</v>
      </c>
      <c r="E1301" s="133">
        <v>3</v>
      </c>
      <c r="F1301" s="139" t="s">
        <v>2582</v>
      </c>
      <c r="G1301" s="141" t="s">
        <v>8</v>
      </c>
      <c r="H1301" s="232">
        <v>25</v>
      </c>
      <c r="I1301" s="137" t="s">
        <v>1344</v>
      </c>
      <c r="J1301" s="141">
        <v>20</v>
      </c>
      <c r="K1301" s="136">
        <f t="shared" si="55"/>
        <v>500</v>
      </c>
    </row>
    <row r="1302" spans="1:11" x14ac:dyDescent="0.25">
      <c r="A1302" s="131">
        <v>3836</v>
      </c>
      <c r="B1302" s="131">
        <v>53</v>
      </c>
      <c r="C1302" s="132" t="s">
        <v>2500</v>
      </c>
      <c r="D1302" s="131">
        <v>9</v>
      </c>
      <c r="E1302" s="133">
        <v>16</v>
      </c>
      <c r="F1302" s="154" t="s">
        <v>2522</v>
      </c>
      <c r="G1302" s="141" t="s">
        <v>8</v>
      </c>
      <c r="H1302" s="232">
        <v>250</v>
      </c>
      <c r="I1302" s="137" t="s">
        <v>1200</v>
      </c>
      <c r="J1302" s="141">
        <v>2</v>
      </c>
      <c r="K1302" s="136">
        <f t="shared" si="55"/>
        <v>500</v>
      </c>
    </row>
    <row r="1303" spans="1:11" x14ac:dyDescent="0.25">
      <c r="A1303" s="131">
        <v>3144</v>
      </c>
      <c r="B1303" s="131">
        <v>51</v>
      </c>
      <c r="C1303" s="132" t="s">
        <v>2298</v>
      </c>
      <c r="D1303" s="131">
        <v>4</v>
      </c>
      <c r="E1303" s="184">
        <f>+E1302+1</f>
        <v>17</v>
      </c>
      <c r="F1303" s="157" t="s">
        <v>2332</v>
      </c>
      <c r="G1303" s="141" t="s">
        <v>8</v>
      </c>
      <c r="H1303" s="232">
        <v>180</v>
      </c>
      <c r="I1303" s="137" t="s">
        <v>1200</v>
      </c>
      <c r="J1303" s="141">
        <v>1</v>
      </c>
      <c r="K1303" s="136">
        <f t="shared" si="55"/>
        <v>180</v>
      </c>
    </row>
    <row r="1304" spans="1:11" x14ac:dyDescent="0.25">
      <c r="A1304" s="131">
        <v>685</v>
      </c>
      <c r="B1304" s="131">
        <v>33</v>
      </c>
      <c r="C1304" s="132" t="s">
        <v>1440</v>
      </c>
      <c r="D1304" s="131">
        <v>3</v>
      </c>
      <c r="E1304" s="133">
        <v>19</v>
      </c>
      <c r="F1304" s="139" t="s">
        <v>1500</v>
      </c>
      <c r="G1304" s="141" t="s">
        <v>8</v>
      </c>
      <c r="H1304" s="232">
        <v>200</v>
      </c>
      <c r="I1304" s="137" t="s">
        <v>1200</v>
      </c>
      <c r="J1304" s="141">
        <v>8</v>
      </c>
      <c r="K1304" s="136">
        <f t="shared" si="55"/>
        <v>1600</v>
      </c>
    </row>
    <row r="1305" spans="1:11" x14ac:dyDescent="0.25">
      <c r="A1305" s="131">
        <v>3027</v>
      </c>
      <c r="B1305" s="131">
        <v>9</v>
      </c>
      <c r="C1305" s="132" t="s">
        <v>2286</v>
      </c>
      <c r="D1305" s="171">
        <v>13</v>
      </c>
      <c r="E1305" s="135">
        <v>3</v>
      </c>
      <c r="F1305" s="139" t="s">
        <v>2295</v>
      </c>
      <c r="G1305" s="141" t="s">
        <v>22</v>
      </c>
      <c r="H1305" s="232">
        <v>100</v>
      </c>
      <c r="I1305" s="137" t="s">
        <v>1265</v>
      </c>
      <c r="J1305" s="141">
        <v>10</v>
      </c>
      <c r="K1305" s="136">
        <f t="shared" si="55"/>
        <v>1000</v>
      </c>
    </row>
    <row r="1306" spans="1:11" x14ac:dyDescent="0.25">
      <c r="A1306" s="131">
        <v>3990</v>
      </c>
      <c r="B1306" s="131">
        <v>49</v>
      </c>
      <c r="C1306" s="132" t="s">
        <v>2579</v>
      </c>
      <c r="D1306" s="131">
        <v>1</v>
      </c>
      <c r="E1306" s="133">
        <v>8</v>
      </c>
      <c r="F1306" s="139" t="s">
        <v>2581</v>
      </c>
      <c r="G1306" s="141" t="s">
        <v>15</v>
      </c>
      <c r="H1306" s="232">
        <v>350</v>
      </c>
      <c r="I1306" s="137" t="s">
        <v>1197</v>
      </c>
      <c r="J1306" s="141">
        <v>4</v>
      </c>
      <c r="K1306" s="136">
        <f t="shared" si="55"/>
        <v>1400</v>
      </c>
    </row>
    <row r="1307" spans="1:11" x14ac:dyDescent="0.25">
      <c r="A1307" s="131">
        <v>2456</v>
      </c>
      <c r="B1307" s="131">
        <v>5</v>
      </c>
      <c r="C1307" s="132" t="s">
        <v>1997</v>
      </c>
      <c r="D1307" s="171">
        <v>4</v>
      </c>
      <c r="E1307" s="196">
        <v>17</v>
      </c>
      <c r="F1307" s="197" t="s">
        <v>2009</v>
      </c>
      <c r="G1307" s="198" t="s">
        <v>15</v>
      </c>
      <c r="H1307" s="233">
        <v>200</v>
      </c>
      <c r="I1307" s="137" t="s">
        <v>1197</v>
      </c>
      <c r="J1307" s="198">
        <v>5</v>
      </c>
      <c r="K1307" s="136">
        <f t="shared" si="55"/>
        <v>1000</v>
      </c>
    </row>
    <row r="1308" spans="1:11" x14ac:dyDescent="0.25">
      <c r="A1308" s="131">
        <v>3136</v>
      </c>
      <c r="B1308" s="131">
        <v>51</v>
      </c>
      <c r="C1308" s="132" t="s">
        <v>2298</v>
      </c>
      <c r="D1308" s="131">
        <v>2</v>
      </c>
      <c r="E1308" s="133">
        <f>+E1307+1</f>
        <v>18</v>
      </c>
      <c r="F1308" s="162" t="s">
        <v>2329</v>
      </c>
      <c r="G1308" s="141" t="s">
        <v>8</v>
      </c>
      <c r="H1308" s="232">
        <v>2.5</v>
      </c>
      <c r="I1308" s="137" t="s">
        <v>1197</v>
      </c>
      <c r="J1308" s="141">
        <v>500</v>
      </c>
      <c r="K1308" s="136">
        <f t="shared" si="55"/>
        <v>1250</v>
      </c>
    </row>
    <row r="1309" spans="1:11" x14ac:dyDescent="0.25">
      <c r="A1309" s="131">
        <v>2613</v>
      </c>
      <c r="B1309" s="131">
        <v>63</v>
      </c>
      <c r="C1309" s="132" t="s">
        <v>2055</v>
      </c>
      <c r="D1309" s="171">
        <v>4</v>
      </c>
      <c r="E1309" s="133">
        <v>40</v>
      </c>
      <c r="F1309" s="139" t="s">
        <v>2096</v>
      </c>
      <c r="G1309" s="141" t="s">
        <v>8</v>
      </c>
      <c r="H1309" s="232">
        <v>3.5</v>
      </c>
      <c r="I1309" s="137" t="s">
        <v>1851</v>
      </c>
      <c r="J1309" s="141">
        <v>50</v>
      </c>
      <c r="K1309" s="172">
        <f t="shared" si="55"/>
        <v>175</v>
      </c>
    </row>
    <row r="1310" spans="1:11" x14ac:dyDescent="0.25">
      <c r="A1310" s="131">
        <v>2612</v>
      </c>
      <c r="B1310" s="131">
        <v>63</v>
      </c>
      <c r="C1310" s="132" t="s">
        <v>2055</v>
      </c>
      <c r="D1310" s="171">
        <v>4</v>
      </c>
      <c r="E1310" s="133">
        <v>39</v>
      </c>
      <c r="F1310" s="139" t="s">
        <v>2095</v>
      </c>
      <c r="G1310" s="141" t="s">
        <v>2088</v>
      </c>
      <c r="H1310" s="232">
        <v>15.5</v>
      </c>
      <c r="I1310" s="137" t="s">
        <v>1851</v>
      </c>
      <c r="J1310" s="141">
        <v>50</v>
      </c>
      <c r="K1310" s="136">
        <f t="shared" si="55"/>
        <v>775</v>
      </c>
    </row>
    <row r="1311" spans="1:11" x14ac:dyDescent="0.25">
      <c r="A1311" s="131">
        <v>1857</v>
      </c>
      <c r="B1311" s="131">
        <v>64</v>
      </c>
      <c r="C1311" s="132" t="s">
        <v>1764</v>
      </c>
      <c r="D1311" s="171">
        <v>6</v>
      </c>
      <c r="E1311" s="133">
        <v>8</v>
      </c>
      <c r="F1311" s="139" t="s">
        <v>1775</v>
      </c>
      <c r="G1311" s="141" t="s">
        <v>8</v>
      </c>
      <c r="H1311" s="232">
        <v>785</v>
      </c>
      <c r="I1311" s="137" t="s">
        <v>1207</v>
      </c>
      <c r="J1311" s="141">
        <v>1</v>
      </c>
      <c r="K1311" s="136">
        <f t="shared" si="55"/>
        <v>785</v>
      </c>
    </row>
    <row r="1312" spans="1:11" x14ac:dyDescent="0.25">
      <c r="A1312" s="131">
        <v>1858</v>
      </c>
      <c r="B1312" s="131">
        <v>64</v>
      </c>
      <c r="C1312" s="132" t="s">
        <v>1764</v>
      </c>
      <c r="D1312" s="171">
        <v>6</v>
      </c>
      <c r="E1312" s="133">
        <v>9</v>
      </c>
      <c r="F1312" s="139" t="s">
        <v>1776</v>
      </c>
      <c r="G1312" s="141" t="s">
        <v>8</v>
      </c>
      <c r="H1312" s="232">
        <v>785</v>
      </c>
      <c r="I1312" s="137" t="s">
        <v>1207</v>
      </c>
      <c r="J1312" s="141">
        <v>1</v>
      </c>
      <c r="K1312" s="172">
        <f t="shared" si="55"/>
        <v>785</v>
      </c>
    </row>
    <row r="1313" spans="1:11" x14ac:dyDescent="0.25">
      <c r="A1313" s="131">
        <v>3858</v>
      </c>
      <c r="B1313" s="131">
        <v>53</v>
      </c>
      <c r="C1313" s="132" t="s">
        <v>2500</v>
      </c>
      <c r="D1313" s="131">
        <v>10</v>
      </c>
      <c r="E1313" s="133">
        <v>19</v>
      </c>
      <c r="F1313" s="154" t="s">
        <v>2542</v>
      </c>
      <c r="G1313" s="141" t="s">
        <v>9</v>
      </c>
      <c r="H1313" s="232">
        <v>1200</v>
      </c>
      <c r="I1313" s="137" t="s">
        <v>1178</v>
      </c>
      <c r="J1313" s="141">
        <v>1</v>
      </c>
      <c r="K1313" s="136">
        <f t="shared" si="55"/>
        <v>1200</v>
      </c>
    </row>
    <row r="1314" spans="1:11" x14ac:dyDescent="0.25">
      <c r="A1314" s="131">
        <v>770</v>
      </c>
      <c r="B1314" s="131">
        <v>34</v>
      </c>
      <c r="C1314" s="132" t="s">
        <v>1531</v>
      </c>
      <c r="D1314" s="171">
        <v>4</v>
      </c>
      <c r="E1314" s="133">
        <v>11</v>
      </c>
      <c r="F1314" s="173" t="s">
        <v>1539</v>
      </c>
      <c r="G1314" s="163" t="s">
        <v>9</v>
      </c>
      <c r="H1314" s="239">
        <v>950</v>
      </c>
      <c r="I1314" s="137" t="s">
        <v>1178</v>
      </c>
      <c r="J1314" s="163">
        <v>1</v>
      </c>
      <c r="K1314" s="136">
        <f t="shared" si="55"/>
        <v>950</v>
      </c>
    </row>
    <row r="1315" spans="1:11" x14ac:dyDescent="0.25">
      <c r="A1315" s="131">
        <v>772</v>
      </c>
      <c r="B1315" s="131">
        <v>34</v>
      </c>
      <c r="C1315" s="132" t="s">
        <v>1531</v>
      </c>
      <c r="D1315" s="171">
        <v>4</v>
      </c>
      <c r="E1315" s="133">
        <v>10</v>
      </c>
      <c r="F1315" s="173" t="s">
        <v>1541</v>
      </c>
      <c r="G1315" s="163" t="s">
        <v>9</v>
      </c>
      <c r="H1315" s="239">
        <v>950</v>
      </c>
      <c r="I1315" s="156" t="s">
        <v>1178</v>
      </c>
      <c r="J1315" s="163">
        <v>1</v>
      </c>
      <c r="K1315" s="136">
        <f t="shared" si="55"/>
        <v>950</v>
      </c>
    </row>
    <row r="1316" spans="1:11" x14ac:dyDescent="0.25">
      <c r="A1316" s="131">
        <v>771</v>
      </c>
      <c r="B1316" s="131">
        <v>34</v>
      </c>
      <c r="C1316" s="132" t="s">
        <v>1531</v>
      </c>
      <c r="D1316" s="171">
        <v>4</v>
      </c>
      <c r="E1316" s="133">
        <v>9</v>
      </c>
      <c r="F1316" s="173" t="s">
        <v>1540</v>
      </c>
      <c r="G1316" s="163" t="s">
        <v>9</v>
      </c>
      <c r="H1316" s="239">
        <v>950</v>
      </c>
      <c r="I1316" s="156" t="s">
        <v>1178</v>
      </c>
      <c r="J1316" s="163">
        <v>1</v>
      </c>
      <c r="K1316" s="172">
        <f t="shared" si="55"/>
        <v>950</v>
      </c>
    </row>
    <row r="1317" spans="1:11" x14ac:dyDescent="0.25">
      <c r="A1317" s="131">
        <v>773</v>
      </c>
      <c r="B1317" s="131">
        <v>34</v>
      </c>
      <c r="C1317" s="132" t="s">
        <v>1531</v>
      </c>
      <c r="D1317" s="171">
        <v>4</v>
      </c>
      <c r="E1317" s="133">
        <v>11</v>
      </c>
      <c r="F1317" s="173" t="s">
        <v>1542</v>
      </c>
      <c r="G1317" s="163" t="s">
        <v>9</v>
      </c>
      <c r="H1317" s="239">
        <v>950</v>
      </c>
      <c r="I1317" s="156" t="s">
        <v>1178</v>
      </c>
      <c r="J1317" s="163">
        <v>1</v>
      </c>
      <c r="K1317" s="136">
        <f t="shared" si="55"/>
        <v>950</v>
      </c>
    </row>
    <row r="1318" spans="1:11" x14ac:dyDescent="0.25">
      <c r="A1318" s="131">
        <v>477</v>
      </c>
      <c r="B1318" s="131">
        <v>32</v>
      </c>
      <c r="C1318" s="132" t="s">
        <v>1309</v>
      </c>
      <c r="D1318" s="131">
        <v>13</v>
      </c>
      <c r="E1318" s="133">
        <v>86</v>
      </c>
      <c r="F1318" s="139" t="s">
        <v>1385</v>
      </c>
      <c r="G1318" s="141" t="s">
        <v>1386</v>
      </c>
      <c r="H1318" s="237">
        <v>1000</v>
      </c>
      <c r="I1318" s="156" t="s">
        <v>1387</v>
      </c>
      <c r="J1318" s="141">
        <v>1</v>
      </c>
      <c r="K1318" s="136">
        <f t="shared" si="55"/>
        <v>1000</v>
      </c>
    </row>
    <row r="1319" spans="1:11" x14ac:dyDescent="0.25">
      <c r="A1319" s="131">
        <v>1279</v>
      </c>
      <c r="B1319" s="131">
        <v>47</v>
      </c>
      <c r="C1319" s="132" t="s">
        <v>1624</v>
      </c>
      <c r="D1319" s="131">
        <v>8</v>
      </c>
      <c r="E1319" s="133">
        <v>1</v>
      </c>
      <c r="F1319" s="139" t="s">
        <v>1649</v>
      </c>
      <c r="G1319" s="141" t="s">
        <v>8</v>
      </c>
      <c r="H1319" s="232">
        <v>2</v>
      </c>
      <c r="I1319" s="137" t="s">
        <v>1200</v>
      </c>
      <c r="J1319" s="141">
        <v>400</v>
      </c>
      <c r="K1319" s="136">
        <f t="shared" si="55"/>
        <v>800</v>
      </c>
    </row>
    <row r="1320" spans="1:11" x14ac:dyDescent="0.25">
      <c r="A1320" s="131">
        <v>2760</v>
      </c>
      <c r="B1320" s="131">
        <v>68</v>
      </c>
      <c r="C1320" s="132" t="s">
        <v>2163</v>
      </c>
      <c r="D1320" s="171">
        <v>8</v>
      </c>
      <c r="E1320" s="133">
        <v>3</v>
      </c>
      <c r="F1320" s="139" t="s">
        <v>2177</v>
      </c>
      <c r="G1320" s="141" t="s">
        <v>15</v>
      </c>
      <c r="H1320" s="232">
        <v>7</v>
      </c>
      <c r="I1320" s="137" t="s">
        <v>1200</v>
      </c>
      <c r="J1320" s="141">
        <v>1000</v>
      </c>
      <c r="K1320" s="172">
        <f t="shared" si="55"/>
        <v>7000</v>
      </c>
    </row>
    <row r="1321" spans="1:11" x14ac:dyDescent="0.25">
      <c r="A1321" s="131">
        <v>682</v>
      </c>
      <c r="B1321" s="131">
        <v>33</v>
      </c>
      <c r="C1321" s="132" t="s">
        <v>1440</v>
      </c>
      <c r="D1321" s="131">
        <v>3</v>
      </c>
      <c r="E1321" s="133">
        <v>16</v>
      </c>
      <c r="F1321" s="139" t="s">
        <v>1497</v>
      </c>
      <c r="G1321" s="141" t="s">
        <v>8</v>
      </c>
      <c r="H1321" s="232">
        <v>1100</v>
      </c>
      <c r="I1321" s="137" t="s">
        <v>1200</v>
      </c>
      <c r="J1321" s="141">
        <v>2</v>
      </c>
      <c r="K1321" s="136">
        <f t="shared" si="55"/>
        <v>2200</v>
      </c>
    </row>
    <row r="1322" spans="1:11" x14ac:dyDescent="0.25">
      <c r="A1322" s="131">
        <v>681</v>
      </c>
      <c r="B1322" s="131">
        <v>33</v>
      </c>
      <c r="C1322" s="132" t="s">
        <v>1440</v>
      </c>
      <c r="D1322" s="131">
        <v>3</v>
      </c>
      <c r="E1322" s="133">
        <v>15</v>
      </c>
      <c r="F1322" s="139" t="s">
        <v>1496</v>
      </c>
      <c r="G1322" s="141" t="s">
        <v>8</v>
      </c>
      <c r="H1322" s="232">
        <v>1300</v>
      </c>
      <c r="I1322" s="137" t="s">
        <v>1200</v>
      </c>
      <c r="J1322" s="141">
        <v>4</v>
      </c>
      <c r="K1322" s="136">
        <f t="shared" si="55"/>
        <v>5200</v>
      </c>
    </row>
    <row r="1323" spans="1:11" x14ac:dyDescent="0.25">
      <c r="A1323" s="131">
        <v>683</v>
      </c>
      <c r="B1323" s="131">
        <v>33</v>
      </c>
      <c r="C1323" s="132" t="s">
        <v>1440</v>
      </c>
      <c r="D1323" s="131">
        <v>3</v>
      </c>
      <c r="E1323" s="133">
        <v>17</v>
      </c>
      <c r="F1323" s="139" t="s">
        <v>1498</v>
      </c>
      <c r="G1323" s="141" t="s">
        <v>8</v>
      </c>
      <c r="H1323" s="232">
        <v>950</v>
      </c>
      <c r="I1323" s="137" t="s">
        <v>1200</v>
      </c>
      <c r="J1323" s="141">
        <v>1</v>
      </c>
      <c r="K1323" s="136">
        <f t="shared" ref="K1323:K1339" si="56">J1323*H1323</f>
        <v>950</v>
      </c>
    </row>
    <row r="1324" spans="1:11" x14ac:dyDescent="0.25">
      <c r="A1324" s="131">
        <v>2470</v>
      </c>
      <c r="B1324" s="131">
        <v>5</v>
      </c>
      <c r="C1324" s="132" t="s">
        <v>1997</v>
      </c>
      <c r="D1324" s="171">
        <v>5</v>
      </c>
      <c r="E1324" s="196">
        <v>10</v>
      </c>
      <c r="F1324" s="199" t="s">
        <v>2018</v>
      </c>
      <c r="G1324" s="198" t="s">
        <v>8</v>
      </c>
      <c r="H1324" s="243">
        <v>8</v>
      </c>
      <c r="I1324" s="137" t="s">
        <v>1200</v>
      </c>
      <c r="J1324" s="198">
        <v>15</v>
      </c>
      <c r="K1324" s="136">
        <f t="shared" si="56"/>
        <v>120</v>
      </c>
    </row>
    <row r="1325" spans="1:11" x14ac:dyDescent="0.25">
      <c r="A1325" s="131">
        <v>2895</v>
      </c>
      <c r="B1325" s="131">
        <v>67</v>
      </c>
      <c r="C1325" s="132" t="s">
        <v>2195</v>
      </c>
      <c r="D1325" s="171">
        <v>3</v>
      </c>
      <c r="E1325" s="133">
        <v>65</v>
      </c>
      <c r="F1325" s="139" t="s">
        <v>2221</v>
      </c>
      <c r="G1325" s="141" t="s">
        <v>1223</v>
      </c>
      <c r="H1325" s="232">
        <v>14.5</v>
      </c>
      <c r="I1325" s="137" t="s">
        <v>1200</v>
      </c>
      <c r="J1325" s="141">
        <v>25</v>
      </c>
      <c r="K1325" s="172">
        <f t="shared" si="56"/>
        <v>362.5</v>
      </c>
    </row>
    <row r="1326" spans="1:11" x14ac:dyDescent="0.25">
      <c r="A1326" s="131">
        <v>3340</v>
      </c>
      <c r="B1326" s="131">
        <v>49</v>
      </c>
      <c r="C1326" s="132" t="s">
        <v>2350</v>
      </c>
      <c r="D1326" s="171">
        <v>5</v>
      </c>
      <c r="E1326" s="133">
        <v>49</v>
      </c>
      <c r="F1326" s="139" t="s">
        <v>2396</v>
      </c>
      <c r="G1326" s="141" t="s">
        <v>8</v>
      </c>
      <c r="H1326" s="232">
        <v>4</v>
      </c>
      <c r="I1326" s="137" t="s">
        <v>1197</v>
      </c>
      <c r="J1326" s="141">
        <v>4</v>
      </c>
      <c r="K1326" s="136">
        <f t="shared" si="56"/>
        <v>16</v>
      </c>
    </row>
    <row r="1327" spans="1:11" x14ac:dyDescent="0.25">
      <c r="A1327" s="131">
        <v>4103</v>
      </c>
      <c r="B1327" s="131">
        <v>49</v>
      </c>
      <c r="C1327" s="132" t="s">
        <v>2588</v>
      </c>
      <c r="D1327" s="131">
        <v>5</v>
      </c>
      <c r="E1327" s="133">
        <v>33</v>
      </c>
      <c r="F1327" s="209" t="s">
        <v>2592</v>
      </c>
      <c r="G1327" s="208" t="s">
        <v>8</v>
      </c>
      <c r="H1327" s="278">
        <v>8</v>
      </c>
      <c r="I1327" s="137" t="s">
        <v>1197</v>
      </c>
      <c r="J1327" s="166">
        <v>2</v>
      </c>
      <c r="K1327" s="136">
        <f t="shared" si="56"/>
        <v>16</v>
      </c>
    </row>
    <row r="1328" spans="1:11" x14ac:dyDescent="0.25">
      <c r="A1328" s="131">
        <v>4254</v>
      </c>
      <c r="B1328" s="131">
        <v>56</v>
      </c>
      <c r="C1328" s="132" t="s">
        <v>2648</v>
      </c>
      <c r="D1328" s="131">
        <v>2</v>
      </c>
      <c r="E1328" s="133">
        <v>1</v>
      </c>
      <c r="F1328" s="139" t="s">
        <v>2650</v>
      </c>
      <c r="G1328" s="141" t="s">
        <v>8</v>
      </c>
      <c r="H1328" s="232">
        <v>15</v>
      </c>
      <c r="I1328" s="137" t="s">
        <v>1200</v>
      </c>
      <c r="J1328" s="141">
        <v>10</v>
      </c>
      <c r="K1328" s="136">
        <f t="shared" si="56"/>
        <v>150</v>
      </c>
    </row>
    <row r="1329" spans="1:11" x14ac:dyDescent="0.25">
      <c r="A1329" s="131">
        <v>3240</v>
      </c>
      <c r="B1329" s="131">
        <v>8</v>
      </c>
      <c r="C1329" s="132" t="s">
        <v>2347</v>
      </c>
      <c r="D1329" s="131">
        <v>13</v>
      </c>
      <c r="E1329" s="141">
        <v>44</v>
      </c>
      <c r="F1329" s="139" t="s">
        <v>2349</v>
      </c>
      <c r="G1329" s="141" t="s">
        <v>8</v>
      </c>
      <c r="H1329" s="232">
        <v>6.5</v>
      </c>
      <c r="I1329" s="137" t="s">
        <v>1200</v>
      </c>
      <c r="J1329" s="141">
        <v>12</v>
      </c>
      <c r="K1329" s="136">
        <f t="shared" si="56"/>
        <v>78</v>
      </c>
    </row>
    <row r="1330" spans="1:11" x14ac:dyDescent="0.25">
      <c r="A1330" s="131">
        <v>3679</v>
      </c>
      <c r="B1330" s="131">
        <v>49</v>
      </c>
      <c r="C1330" s="132" t="s">
        <v>2478</v>
      </c>
      <c r="D1330" s="131">
        <v>2</v>
      </c>
      <c r="E1330" s="133">
        <v>9</v>
      </c>
      <c r="F1330" s="139" t="s">
        <v>2487</v>
      </c>
      <c r="G1330" s="141" t="s">
        <v>22</v>
      </c>
      <c r="H1330" s="232">
        <v>300</v>
      </c>
      <c r="I1330" s="137" t="s">
        <v>1186</v>
      </c>
      <c r="J1330" s="141">
        <v>2</v>
      </c>
      <c r="K1330" s="136">
        <f t="shared" si="56"/>
        <v>600</v>
      </c>
    </row>
    <row r="1331" spans="1:11" x14ac:dyDescent="0.25">
      <c r="A1331" s="131">
        <v>778</v>
      </c>
      <c r="B1331" s="131">
        <v>34</v>
      </c>
      <c r="C1331" s="132" t="s">
        <v>1531</v>
      </c>
      <c r="D1331" s="171">
        <v>5</v>
      </c>
      <c r="E1331" s="133">
        <v>5</v>
      </c>
      <c r="F1331" s="173" t="s">
        <v>1544</v>
      </c>
      <c r="G1331" s="163" t="s">
        <v>8</v>
      </c>
      <c r="H1331" s="239">
        <v>800</v>
      </c>
      <c r="I1331" s="137" t="s">
        <v>1186</v>
      </c>
      <c r="J1331" s="163">
        <v>1</v>
      </c>
      <c r="K1331" s="136">
        <f t="shared" si="56"/>
        <v>800</v>
      </c>
    </row>
    <row r="1332" spans="1:11" ht="25.5" x14ac:dyDescent="0.25">
      <c r="A1332" s="131">
        <v>2607</v>
      </c>
      <c r="B1332" s="131">
        <v>63</v>
      </c>
      <c r="C1332" s="132" t="s">
        <v>2055</v>
      </c>
      <c r="D1332" s="171">
        <v>4</v>
      </c>
      <c r="E1332" s="133">
        <v>34</v>
      </c>
      <c r="F1332" s="139" t="s">
        <v>2089</v>
      </c>
      <c r="G1332" s="141" t="s">
        <v>8</v>
      </c>
      <c r="H1332" s="232">
        <v>1</v>
      </c>
      <c r="I1332" s="137" t="s">
        <v>1186</v>
      </c>
      <c r="J1332" s="141">
        <v>1080</v>
      </c>
      <c r="K1332" s="172">
        <f t="shared" si="56"/>
        <v>1080</v>
      </c>
    </row>
    <row r="1333" spans="1:11" ht="25.5" x14ac:dyDescent="0.25">
      <c r="A1333" s="131">
        <v>2608</v>
      </c>
      <c r="B1333" s="131">
        <v>63</v>
      </c>
      <c r="C1333" s="132" t="s">
        <v>2055</v>
      </c>
      <c r="D1333" s="171">
        <v>4</v>
      </c>
      <c r="E1333" s="133">
        <v>35</v>
      </c>
      <c r="F1333" s="139" t="s">
        <v>2090</v>
      </c>
      <c r="G1333" s="141" t="s">
        <v>8</v>
      </c>
      <c r="H1333" s="232">
        <v>2.85</v>
      </c>
      <c r="I1333" s="137" t="s">
        <v>1186</v>
      </c>
      <c r="J1333" s="141">
        <v>80</v>
      </c>
      <c r="K1333" s="136">
        <f t="shared" si="56"/>
        <v>228</v>
      </c>
    </row>
    <row r="1334" spans="1:11" x14ac:dyDescent="0.25">
      <c r="A1334" s="131">
        <v>4310</v>
      </c>
      <c r="B1334" s="131">
        <v>56</v>
      </c>
      <c r="C1334" s="132" t="s">
        <v>2648</v>
      </c>
      <c r="D1334" s="131">
        <v>11</v>
      </c>
      <c r="E1334" s="133">
        <v>39</v>
      </c>
      <c r="F1334" s="139" t="s">
        <v>2667</v>
      </c>
      <c r="G1334" s="175" t="s">
        <v>1223</v>
      </c>
      <c r="H1334" s="232">
        <v>10</v>
      </c>
      <c r="I1334" s="137" t="s">
        <v>1200</v>
      </c>
      <c r="J1334" s="141">
        <v>3</v>
      </c>
      <c r="K1334" s="136">
        <f t="shared" si="56"/>
        <v>30</v>
      </c>
    </row>
    <row r="1335" spans="1:11" x14ac:dyDescent="0.25">
      <c r="A1335" s="131">
        <v>2600</v>
      </c>
      <c r="B1335" s="131">
        <v>63</v>
      </c>
      <c r="C1335" s="132" t="s">
        <v>2055</v>
      </c>
      <c r="D1335" s="171">
        <v>4</v>
      </c>
      <c r="E1335" s="133">
        <v>26</v>
      </c>
      <c r="F1335" s="139" t="s">
        <v>2081</v>
      </c>
      <c r="G1335" s="141" t="s">
        <v>8</v>
      </c>
      <c r="H1335" s="232">
        <v>15</v>
      </c>
      <c r="I1335" s="137" t="s">
        <v>1200</v>
      </c>
      <c r="J1335" s="141">
        <v>20</v>
      </c>
      <c r="K1335" s="136">
        <f t="shared" si="56"/>
        <v>300</v>
      </c>
    </row>
    <row r="1336" spans="1:11" x14ac:dyDescent="0.25">
      <c r="A1336" s="131">
        <v>4093</v>
      </c>
      <c r="B1336" s="131">
        <v>49</v>
      </c>
      <c r="C1336" s="132" t="s">
        <v>2588</v>
      </c>
      <c r="D1336" s="131">
        <v>5</v>
      </c>
      <c r="E1336" s="133">
        <v>23</v>
      </c>
      <c r="F1336" s="165" t="s">
        <v>2450</v>
      </c>
      <c r="G1336" s="208" t="s">
        <v>8</v>
      </c>
      <c r="H1336" s="245">
        <v>75</v>
      </c>
      <c r="I1336" s="137" t="s">
        <v>1197</v>
      </c>
      <c r="J1336" s="166">
        <v>1</v>
      </c>
      <c r="K1336" s="136">
        <f t="shared" si="56"/>
        <v>75</v>
      </c>
    </row>
    <row r="1337" spans="1:11" x14ac:dyDescent="0.25">
      <c r="A1337" s="131">
        <v>1830</v>
      </c>
      <c r="B1337" s="131">
        <v>64</v>
      </c>
      <c r="C1337" s="132" t="s">
        <v>1764</v>
      </c>
      <c r="D1337" s="171">
        <v>4</v>
      </c>
      <c r="E1337" s="133">
        <v>13</v>
      </c>
      <c r="F1337" s="139" t="s">
        <v>1771</v>
      </c>
      <c r="G1337" s="141" t="s">
        <v>8</v>
      </c>
      <c r="H1337" s="232">
        <v>2</v>
      </c>
      <c r="I1337" s="137" t="s">
        <v>1197</v>
      </c>
      <c r="J1337" s="141">
        <v>12</v>
      </c>
      <c r="K1337" s="172">
        <f t="shared" si="56"/>
        <v>24</v>
      </c>
    </row>
    <row r="1338" spans="1:11" x14ac:dyDescent="0.25">
      <c r="A1338" s="131">
        <v>3446</v>
      </c>
      <c r="B1338" s="131">
        <v>48</v>
      </c>
      <c r="C1338" s="132" t="s">
        <v>2417</v>
      </c>
      <c r="D1338" s="131">
        <v>1</v>
      </c>
      <c r="E1338" s="133">
        <v>6</v>
      </c>
      <c r="F1338" s="139" t="s">
        <v>2421</v>
      </c>
      <c r="G1338" s="141" t="s">
        <v>22</v>
      </c>
      <c r="H1338" s="232">
        <v>20</v>
      </c>
      <c r="I1338" s="137" t="s">
        <v>1200</v>
      </c>
      <c r="J1338" s="141">
        <v>10</v>
      </c>
      <c r="K1338" s="172">
        <f t="shared" si="56"/>
        <v>200</v>
      </c>
    </row>
    <row r="1339" spans="1:11" x14ac:dyDescent="0.25">
      <c r="A1339" s="131">
        <v>2928</v>
      </c>
      <c r="B1339" s="131">
        <v>66</v>
      </c>
      <c r="C1339" s="132" t="s">
        <v>2223</v>
      </c>
      <c r="D1339" s="171">
        <v>6</v>
      </c>
      <c r="E1339" s="133">
        <v>9</v>
      </c>
      <c r="F1339" s="139" t="s">
        <v>2236</v>
      </c>
      <c r="G1339" s="141" t="s">
        <v>2237</v>
      </c>
      <c r="H1339" s="255">
        <v>15</v>
      </c>
      <c r="I1339" s="137" t="s">
        <v>1197</v>
      </c>
      <c r="J1339" s="141">
        <v>60</v>
      </c>
      <c r="K1339" s="172">
        <f t="shared" si="56"/>
        <v>900</v>
      </c>
    </row>
    <row r="1340" spans="1:11" x14ac:dyDescent="0.25">
      <c r="A1340" s="131">
        <v>820</v>
      </c>
      <c r="B1340" s="131">
        <v>34</v>
      </c>
      <c r="C1340" s="132" t="s">
        <v>1531</v>
      </c>
      <c r="D1340" s="171">
        <v>10</v>
      </c>
      <c r="E1340" s="133">
        <v>23</v>
      </c>
      <c r="F1340" s="173" t="s">
        <v>2748</v>
      </c>
      <c r="G1340" s="163" t="s">
        <v>8</v>
      </c>
      <c r="H1340" s="239">
        <v>9</v>
      </c>
      <c r="I1340" s="137" t="s">
        <v>1200</v>
      </c>
      <c r="J1340" s="163">
        <v>4</v>
      </c>
      <c r="K1340" s="136">
        <f t="shared" ref="K1340:K1349" si="57">J1340*H1340</f>
        <v>36</v>
      </c>
    </row>
    <row r="1341" spans="1:11" x14ac:dyDescent="0.25">
      <c r="A1341" s="131">
        <v>4227</v>
      </c>
      <c r="B1341" s="131">
        <v>56</v>
      </c>
      <c r="C1341" s="132" t="s">
        <v>2638</v>
      </c>
      <c r="D1341" s="131">
        <v>2</v>
      </c>
      <c r="E1341" s="133">
        <v>11</v>
      </c>
      <c r="F1341" s="134" t="s">
        <v>2640</v>
      </c>
      <c r="G1341" s="141" t="s">
        <v>8</v>
      </c>
      <c r="H1341" s="232">
        <v>5</v>
      </c>
      <c r="I1341" s="137" t="s">
        <v>1200</v>
      </c>
      <c r="J1341" s="141">
        <v>5</v>
      </c>
      <c r="K1341" s="136">
        <f t="shared" si="57"/>
        <v>25</v>
      </c>
    </row>
    <row r="1342" spans="1:11" x14ac:dyDescent="0.25">
      <c r="A1342" s="131">
        <v>4471</v>
      </c>
      <c r="B1342" s="131">
        <v>56</v>
      </c>
      <c r="C1342" s="132" t="s">
        <v>2685</v>
      </c>
      <c r="D1342" s="131">
        <v>13</v>
      </c>
      <c r="E1342" s="179">
        <v>34</v>
      </c>
      <c r="F1342" s="154" t="s">
        <v>2702</v>
      </c>
      <c r="G1342" s="141" t="s">
        <v>8</v>
      </c>
      <c r="H1342" s="232">
        <v>2.5</v>
      </c>
      <c r="I1342" s="137" t="s">
        <v>1200</v>
      </c>
      <c r="J1342" s="141">
        <v>3</v>
      </c>
      <c r="K1342" s="136">
        <f t="shared" si="57"/>
        <v>7.5</v>
      </c>
    </row>
    <row r="1343" spans="1:11" x14ac:dyDescent="0.25">
      <c r="A1343" s="131">
        <v>4470</v>
      </c>
      <c r="B1343" s="131">
        <v>56</v>
      </c>
      <c r="C1343" s="132" t="s">
        <v>2685</v>
      </c>
      <c r="D1343" s="131">
        <v>13</v>
      </c>
      <c r="E1343" s="179">
        <v>33</v>
      </c>
      <c r="F1343" s="154" t="s">
        <v>2701</v>
      </c>
      <c r="G1343" s="141" t="s">
        <v>8</v>
      </c>
      <c r="H1343" s="232">
        <v>2.5</v>
      </c>
      <c r="I1343" s="137" t="s">
        <v>1200</v>
      </c>
      <c r="J1343" s="141">
        <v>3</v>
      </c>
      <c r="K1343" s="136">
        <f t="shared" si="57"/>
        <v>7.5</v>
      </c>
    </row>
    <row r="1344" spans="1:11" x14ac:dyDescent="0.25">
      <c r="A1344" s="131">
        <v>4472</v>
      </c>
      <c r="B1344" s="131">
        <v>56</v>
      </c>
      <c r="C1344" s="132" t="s">
        <v>2685</v>
      </c>
      <c r="D1344" s="131">
        <v>13</v>
      </c>
      <c r="E1344" s="179">
        <v>35</v>
      </c>
      <c r="F1344" s="154" t="s">
        <v>2703</v>
      </c>
      <c r="G1344" s="141" t="s">
        <v>8</v>
      </c>
      <c r="H1344" s="232">
        <v>2.5</v>
      </c>
      <c r="I1344" s="137" t="s">
        <v>1200</v>
      </c>
      <c r="J1344" s="141">
        <v>3</v>
      </c>
      <c r="K1344" s="136">
        <f t="shared" si="57"/>
        <v>7.5</v>
      </c>
    </row>
    <row r="1345" spans="1:11" ht="25.5" x14ac:dyDescent="0.25">
      <c r="A1345" s="131">
        <v>3660</v>
      </c>
      <c r="B1345" s="131">
        <v>52</v>
      </c>
      <c r="C1345" s="132" t="s">
        <v>2473</v>
      </c>
      <c r="D1345" s="131">
        <v>9</v>
      </c>
      <c r="E1345" s="133">
        <v>29</v>
      </c>
      <c r="F1345" s="139" t="s">
        <v>2477</v>
      </c>
      <c r="G1345" s="141" t="s">
        <v>8</v>
      </c>
      <c r="H1345" s="232">
        <v>3</v>
      </c>
      <c r="I1345" s="137" t="s">
        <v>1200</v>
      </c>
      <c r="J1345" s="141">
        <v>3</v>
      </c>
      <c r="K1345" s="136">
        <f t="shared" si="57"/>
        <v>9</v>
      </c>
    </row>
    <row r="1346" spans="1:11" x14ac:dyDescent="0.25">
      <c r="A1346" s="131">
        <v>4022</v>
      </c>
      <c r="B1346" s="131">
        <v>49</v>
      </c>
      <c r="C1346" s="132" t="s">
        <v>2579</v>
      </c>
      <c r="D1346" s="131">
        <v>5</v>
      </c>
      <c r="E1346" s="133">
        <v>11</v>
      </c>
      <c r="F1346" s="139" t="s">
        <v>2471</v>
      </c>
      <c r="G1346" s="141" t="s">
        <v>8</v>
      </c>
      <c r="H1346" s="232">
        <v>6.8</v>
      </c>
      <c r="I1346" s="137" t="s">
        <v>1200</v>
      </c>
      <c r="J1346" s="141">
        <v>5</v>
      </c>
      <c r="K1346" s="136">
        <f t="shared" si="57"/>
        <v>34</v>
      </c>
    </row>
    <row r="1347" spans="1:11" x14ac:dyDescent="0.25">
      <c r="A1347" s="131">
        <v>3975</v>
      </c>
      <c r="B1347" s="131">
        <v>65</v>
      </c>
      <c r="C1347" s="132" t="s">
        <v>2560</v>
      </c>
      <c r="D1347" s="131">
        <v>5</v>
      </c>
      <c r="E1347" s="133">
        <v>55</v>
      </c>
      <c r="F1347" s="150" t="s">
        <v>2575</v>
      </c>
      <c r="G1347" s="207" t="s">
        <v>1209</v>
      </c>
      <c r="H1347" s="244">
        <v>15</v>
      </c>
      <c r="I1347" s="137" t="s">
        <v>1200</v>
      </c>
      <c r="J1347" s="166">
        <v>7</v>
      </c>
      <c r="K1347" s="136">
        <f t="shared" si="57"/>
        <v>105</v>
      </c>
    </row>
    <row r="1348" spans="1:11" x14ac:dyDescent="0.25">
      <c r="A1348" s="131">
        <v>698</v>
      </c>
      <c r="B1348" s="131">
        <v>33</v>
      </c>
      <c r="C1348" s="132" t="s">
        <v>1440</v>
      </c>
      <c r="D1348" s="131">
        <v>6</v>
      </c>
      <c r="E1348" s="133">
        <v>9</v>
      </c>
      <c r="F1348" s="139" t="s">
        <v>1512</v>
      </c>
      <c r="G1348" s="141" t="s">
        <v>22</v>
      </c>
      <c r="H1348" s="232">
        <v>2</v>
      </c>
      <c r="I1348" s="137" t="s">
        <v>1200</v>
      </c>
      <c r="J1348" s="141">
        <v>4</v>
      </c>
      <c r="K1348" s="136">
        <f t="shared" si="57"/>
        <v>8</v>
      </c>
    </row>
    <row r="1349" spans="1:11" x14ac:dyDescent="0.25">
      <c r="A1349" s="131">
        <v>2380</v>
      </c>
      <c r="B1349" s="131">
        <v>60</v>
      </c>
      <c r="C1349" s="132" t="s">
        <v>1862</v>
      </c>
      <c r="D1349" s="171">
        <v>7</v>
      </c>
      <c r="E1349" s="133">
        <v>37</v>
      </c>
      <c r="F1349" s="139" t="s">
        <v>2747</v>
      </c>
      <c r="G1349" s="163" t="s">
        <v>1976</v>
      </c>
      <c r="H1349" s="232">
        <v>70</v>
      </c>
      <c r="I1349" s="137" t="s">
        <v>1200</v>
      </c>
      <c r="J1349" s="195">
        <v>1</v>
      </c>
      <c r="K1349" s="136">
        <f t="shared" si="57"/>
        <v>70</v>
      </c>
    </row>
    <row r="1350" spans="1:11" x14ac:dyDescent="0.25">
      <c r="A1350" s="131">
        <v>2808</v>
      </c>
      <c r="B1350" s="131">
        <v>68</v>
      </c>
      <c r="C1350" s="132" t="s">
        <v>2163</v>
      </c>
      <c r="D1350" s="171">
        <v>13</v>
      </c>
      <c r="E1350" s="133">
        <v>39</v>
      </c>
      <c r="F1350" s="139" t="s">
        <v>2188</v>
      </c>
      <c r="G1350" s="141" t="s">
        <v>8</v>
      </c>
      <c r="H1350" s="232">
        <v>0.8</v>
      </c>
      <c r="I1350" s="137" t="s">
        <v>1197</v>
      </c>
      <c r="J1350" s="141">
        <v>4</v>
      </c>
      <c r="K1350" s="136">
        <f t="shared" ref="K1350:K1365" si="58">J1350*H1350</f>
        <v>3.2</v>
      </c>
    </row>
    <row r="1351" spans="1:11" x14ac:dyDescent="0.25">
      <c r="A1351" s="131">
        <v>3954</v>
      </c>
      <c r="B1351" s="131">
        <v>65</v>
      </c>
      <c r="C1351" s="132" t="s">
        <v>2560</v>
      </c>
      <c r="D1351" s="131">
        <v>5</v>
      </c>
      <c r="E1351" s="133">
        <v>34</v>
      </c>
      <c r="F1351" s="150" t="s">
        <v>2572</v>
      </c>
      <c r="G1351" s="207" t="s">
        <v>8</v>
      </c>
      <c r="H1351" s="244">
        <v>74.5</v>
      </c>
      <c r="I1351" s="137" t="s">
        <v>1197</v>
      </c>
      <c r="J1351" s="166">
        <v>5</v>
      </c>
      <c r="K1351" s="136">
        <f t="shared" si="58"/>
        <v>372.5</v>
      </c>
    </row>
    <row r="1352" spans="1:11" x14ac:dyDescent="0.25">
      <c r="A1352" s="131">
        <v>363</v>
      </c>
      <c r="B1352" s="131">
        <v>32</v>
      </c>
      <c r="C1352" s="132" t="s">
        <v>1309</v>
      </c>
      <c r="D1352" s="131">
        <v>4</v>
      </c>
      <c r="E1352" s="133">
        <v>4</v>
      </c>
      <c r="F1352" s="139" t="s">
        <v>1320</v>
      </c>
      <c r="G1352" s="141" t="s">
        <v>8</v>
      </c>
      <c r="H1352" s="237">
        <v>1</v>
      </c>
      <c r="I1352" s="137" t="s">
        <v>1197</v>
      </c>
      <c r="J1352" s="141">
        <v>300</v>
      </c>
      <c r="K1352" s="136">
        <f t="shared" si="58"/>
        <v>300</v>
      </c>
    </row>
    <row r="1353" spans="1:11" x14ac:dyDescent="0.25">
      <c r="A1353" s="131">
        <v>313</v>
      </c>
      <c r="B1353" s="131">
        <v>58</v>
      </c>
      <c r="C1353" s="132" t="s">
        <v>1263</v>
      </c>
      <c r="D1353" s="131">
        <v>9</v>
      </c>
      <c r="E1353" s="133">
        <v>5</v>
      </c>
      <c r="F1353" s="139" t="s">
        <v>1295</v>
      </c>
      <c r="G1353" s="141" t="s">
        <v>1272</v>
      </c>
      <c r="H1353" s="232">
        <v>2000</v>
      </c>
      <c r="I1353" s="137" t="s">
        <v>1197</v>
      </c>
      <c r="J1353" s="141">
        <v>1</v>
      </c>
      <c r="K1353" s="136">
        <f t="shared" si="58"/>
        <v>2000</v>
      </c>
    </row>
    <row r="1354" spans="1:11" x14ac:dyDescent="0.25">
      <c r="A1354" s="131">
        <v>3276</v>
      </c>
      <c r="B1354" s="131">
        <v>49</v>
      </c>
      <c r="C1354" s="132" t="s">
        <v>2350</v>
      </c>
      <c r="D1354" s="171">
        <v>3</v>
      </c>
      <c r="E1354" s="133">
        <v>10</v>
      </c>
      <c r="F1354" s="139" t="s">
        <v>2376</v>
      </c>
      <c r="G1354" s="141" t="s">
        <v>1223</v>
      </c>
      <c r="H1354" s="232">
        <v>1</v>
      </c>
      <c r="I1354" s="137" t="s">
        <v>1197</v>
      </c>
      <c r="J1354" s="141">
        <v>949</v>
      </c>
      <c r="K1354" s="136">
        <f t="shared" si="58"/>
        <v>949</v>
      </c>
    </row>
    <row r="1355" spans="1:11" x14ac:dyDescent="0.25">
      <c r="A1355" s="131">
        <v>2816</v>
      </c>
      <c r="B1355" s="131">
        <v>68</v>
      </c>
      <c r="C1355" s="132" t="s">
        <v>2163</v>
      </c>
      <c r="D1355" s="171">
        <v>13</v>
      </c>
      <c r="E1355" s="133">
        <v>47</v>
      </c>
      <c r="F1355" s="205" t="s">
        <v>2194</v>
      </c>
      <c r="G1355" s="141" t="s">
        <v>15</v>
      </c>
      <c r="H1355" s="232">
        <v>150</v>
      </c>
      <c r="I1355" s="137" t="s">
        <v>1197</v>
      </c>
      <c r="J1355" s="141">
        <v>1</v>
      </c>
      <c r="K1355" s="172">
        <f t="shared" si="58"/>
        <v>150</v>
      </c>
    </row>
    <row r="1356" spans="1:11" x14ac:dyDescent="0.25">
      <c r="A1356" s="131">
        <v>2684</v>
      </c>
      <c r="B1356" s="131">
        <v>63</v>
      </c>
      <c r="C1356" s="132" t="s">
        <v>2055</v>
      </c>
      <c r="D1356" s="171">
        <v>4</v>
      </c>
      <c r="E1356" s="133">
        <v>119</v>
      </c>
      <c r="F1356" s="139" t="s">
        <v>2147</v>
      </c>
      <c r="G1356" s="141" t="s">
        <v>8</v>
      </c>
      <c r="H1356" s="232">
        <v>23</v>
      </c>
      <c r="I1356" s="137" t="s">
        <v>1200</v>
      </c>
      <c r="J1356" s="141">
        <v>3</v>
      </c>
      <c r="K1356" s="136">
        <f t="shared" si="58"/>
        <v>69</v>
      </c>
    </row>
    <row r="1357" spans="1:11" x14ac:dyDescent="0.25">
      <c r="A1357" s="131">
        <v>677</v>
      </c>
      <c r="B1357" s="131">
        <v>33</v>
      </c>
      <c r="C1357" s="132" t="s">
        <v>1440</v>
      </c>
      <c r="D1357" s="131">
        <v>3</v>
      </c>
      <c r="E1357" s="133">
        <v>11</v>
      </c>
      <c r="F1357" s="139" t="s">
        <v>1492</v>
      </c>
      <c r="G1357" s="141" t="s">
        <v>1233</v>
      </c>
      <c r="H1357" s="232">
        <v>60</v>
      </c>
      <c r="I1357" s="137" t="s">
        <v>1200</v>
      </c>
      <c r="J1357" s="141">
        <v>2</v>
      </c>
      <c r="K1357" s="136">
        <f t="shared" si="58"/>
        <v>120</v>
      </c>
    </row>
    <row r="1358" spans="1:11" x14ac:dyDescent="0.25">
      <c r="A1358" s="131">
        <v>678</v>
      </c>
      <c r="B1358" s="131">
        <v>33</v>
      </c>
      <c r="C1358" s="132" t="s">
        <v>1440</v>
      </c>
      <c r="D1358" s="131">
        <v>3</v>
      </c>
      <c r="E1358" s="133">
        <v>12</v>
      </c>
      <c r="F1358" s="139" t="s">
        <v>1493</v>
      </c>
      <c r="G1358" s="141" t="s">
        <v>1233</v>
      </c>
      <c r="H1358" s="232">
        <v>60</v>
      </c>
      <c r="I1358" s="137" t="s">
        <v>1200</v>
      </c>
      <c r="J1358" s="141">
        <v>2</v>
      </c>
      <c r="K1358" s="136">
        <f t="shared" si="58"/>
        <v>120</v>
      </c>
    </row>
    <row r="1359" spans="1:11" x14ac:dyDescent="0.25">
      <c r="A1359" s="131">
        <v>676</v>
      </c>
      <c r="B1359" s="131">
        <v>33</v>
      </c>
      <c r="C1359" s="132" t="s">
        <v>1440</v>
      </c>
      <c r="D1359" s="131">
        <v>3</v>
      </c>
      <c r="E1359" s="133">
        <v>10</v>
      </c>
      <c r="F1359" s="139" t="s">
        <v>1491</v>
      </c>
      <c r="G1359" s="141" t="s">
        <v>1233</v>
      </c>
      <c r="H1359" s="232">
        <v>60</v>
      </c>
      <c r="I1359" s="137" t="s">
        <v>1200</v>
      </c>
      <c r="J1359" s="141">
        <v>2</v>
      </c>
      <c r="K1359" s="136">
        <f t="shared" si="58"/>
        <v>120</v>
      </c>
    </row>
    <row r="1360" spans="1:11" x14ac:dyDescent="0.25">
      <c r="A1360" s="131">
        <v>569</v>
      </c>
      <c r="B1360" s="131">
        <v>32</v>
      </c>
      <c r="C1360" s="132" t="s">
        <v>1419</v>
      </c>
      <c r="D1360" s="131">
        <v>1</v>
      </c>
      <c r="E1360" s="133">
        <v>1</v>
      </c>
      <c r="F1360" s="139" t="s">
        <v>1420</v>
      </c>
      <c r="G1360" s="141" t="s">
        <v>13</v>
      </c>
      <c r="H1360" s="232">
        <v>1300</v>
      </c>
      <c r="I1360" s="156" t="s">
        <v>1178</v>
      </c>
      <c r="J1360" s="141">
        <v>10</v>
      </c>
      <c r="K1360" s="136">
        <f t="shared" si="58"/>
        <v>13000</v>
      </c>
    </row>
    <row r="1361" spans="1:11" x14ac:dyDescent="0.25">
      <c r="A1361" s="131">
        <v>3465</v>
      </c>
      <c r="B1361" s="131">
        <v>48</v>
      </c>
      <c r="C1361" s="132" t="s">
        <v>2417</v>
      </c>
      <c r="D1361" s="131">
        <v>2</v>
      </c>
      <c r="E1361" s="135">
        <v>6</v>
      </c>
      <c r="F1361" s="139" t="s">
        <v>2433</v>
      </c>
      <c r="G1361" s="141" t="s">
        <v>1360</v>
      </c>
      <c r="H1361" s="232">
        <v>15</v>
      </c>
      <c r="I1361" s="137" t="s">
        <v>1200</v>
      </c>
      <c r="J1361" s="141">
        <v>200</v>
      </c>
      <c r="K1361" s="136">
        <f t="shared" si="58"/>
        <v>3000</v>
      </c>
    </row>
    <row r="1362" spans="1:11" x14ac:dyDescent="0.25">
      <c r="A1362" s="131">
        <v>688</v>
      </c>
      <c r="B1362" s="131">
        <v>33</v>
      </c>
      <c r="C1362" s="132" t="s">
        <v>1440</v>
      </c>
      <c r="D1362" s="131">
        <v>4</v>
      </c>
      <c r="E1362" s="133">
        <v>2</v>
      </c>
      <c r="F1362" s="139" t="s">
        <v>1503</v>
      </c>
      <c r="G1362" s="141" t="s">
        <v>8</v>
      </c>
      <c r="H1362" s="232">
        <v>287.5</v>
      </c>
      <c r="I1362" s="137" t="s">
        <v>1200</v>
      </c>
      <c r="J1362" s="141">
        <v>10</v>
      </c>
      <c r="K1362" s="136">
        <f t="shared" si="58"/>
        <v>2875</v>
      </c>
    </row>
    <row r="1363" spans="1:11" x14ac:dyDescent="0.25">
      <c r="A1363" s="131">
        <v>646</v>
      </c>
      <c r="B1363" s="131">
        <v>33</v>
      </c>
      <c r="C1363" s="132" t="s">
        <v>1440</v>
      </c>
      <c r="D1363" s="131">
        <v>1</v>
      </c>
      <c r="E1363" s="133">
        <v>26</v>
      </c>
      <c r="F1363" s="169" t="s">
        <v>1463</v>
      </c>
      <c r="G1363" s="170" t="s">
        <v>8</v>
      </c>
      <c r="H1363" s="259">
        <v>200</v>
      </c>
      <c r="I1363" s="137" t="s">
        <v>1200</v>
      </c>
      <c r="J1363" s="168">
        <v>2</v>
      </c>
      <c r="K1363" s="136">
        <f t="shared" si="58"/>
        <v>400</v>
      </c>
    </row>
    <row r="1364" spans="1:11" ht="25.5" x14ac:dyDescent="0.25">
      <c r="A1364" s="131">
        <v>464</v>
      </c>
      <c r="B1364" s="131">
        <v>32</v>
      </c>
      <c r="C1364" s="132" t="s">
        <v>1309</v>
      </c>
      <c r="D1364" s="131">
        <v>13</v>
      </c>
      <c r="E1364" s="133">
        <v>66</v>
      </c>
      <c r="F1364" s="139" t="s">
        <v>1377</v>
      </c>
      <c r="G1364" s="141" t="s">
        <v>8</v>
      </c>
      <c r="H1364" s="237">
        <v>363.5</v>
      </c>
      <c r="I1364" s="156" t="s">
        <v>1344</v>
      </c>
      <c r="J1364" s="141">
        <v>44</v>
      </c>
      <c r="K1364" s="136">
        <f t="shared" si="58"/>
        <v>15994</v>
      </c>
    </row>
    <row r="1365" spans="1:11" ht="25.5" x14ac:dyDescent="0.25">
      <c r="A1365" s="131">
        <v>463</v>
      </c>
      <c r="B1365" s="131">
        <v>32</v>
      </c>
      <c r="C1365" s="132" t="s">
        <v>1309</v>
      </c>
      <c r="D1365" s="131">
        <v>13</v>
      </c>
      <c r="E1365" s="133">
        <v>65</v>
      </c>
      <c r="F1365" s="139" t="s">
        <v>1376</v>
      </c>
      <c r="G1365" s="141" t="s">
        <v>8</v>
      </c>
      <c r="H1365" s="237">
        <v>363.5</v>
      </c>
      <c r="I1365" s="156" t="s">
        <v>1344</v>
      </c>
      <c r="J1365" s="141">
        <v>20</v>
      </c>
      <c r="K1365" s="136">
        <f t="shared" si="58"/>
        <v>7270</v>
      </c>
    </row>
    <row r="1366" spans="1:11" x14ac:dyDescent="0.25">
      <c r="A1366" s="131">
        <v>2261</v>
      </c>
      <c r="B1366" s="131">
        <v>60</v>
      </c>
      <c r="C1366" s="132" t="s">
        <v>1862</v>
      </c>
      <c r="D1366" s="171">
        <v>6</v>
      </c>
      <c r="E1366" s="133">
        <v>4</v>
      </c>
      <c r="F1366" s="139" t="s">
        <v>2745</v>
      </c>
      <c r="G1366" s="163" t="s">
        <v>1778</v>
      </c>
      <c r="H1366" s="232">
        <v>54</v>
      </c>
      <c r="I1366" s="137" t="s">
        <v>1200</v>
      </c>
      <c r="J1366" s="141">
        <v>25</v>
      </c>
      <c r="K1366" s="172">
        <f t="shared" ref="K1366:K1374" si="59">J1366*H1366</f>
        <v>1350</v>
      </c>
    </row>
    <row r="1367" spans="1:11" x14ac:dyDescent="0.25">
      <c r="A1367" s="131">
        <v>2260</v>
      </c>
      <c r="B1367" s="131">
        <v>60</v>
      </c>
      <c r="C1367" s="132" t="s">
        <v>1862</v>
      </c>
      <c r="D1367" s="171">
        <v>6</v>
      </c>
      <c r="E1367" s="133">
        <v>3</v>
      </c>
      <c r="F1367" s="139" t="s">
        <v>2746</v>
      </c>
      <c r="G1367" s="163" t="s">
        <v>1778</v>
      </c>
      <c r="H1367" s="232">
        <v>28</v>
      </c>
      <c r="I1367" s="137" t="s">
        <v>1200</v>
      </c>
      <c r="J1367" s="141">
        <v>50</v>
      </c>
      <c r="K1367" s="172">
        <f t="shared" si="59"/>
        <v>1400</v>
      </c>
    </row>
    <row r="1368" spans="1:11" x14ac:dyDescent="0.25">
      <c r="A1368" s="131">
        <v>2805</v>
      </c>
      <c r="B1368" s="131">
        <v>68</v>
      </c>
      <c r="C1368" s="132" t="s">
        <v>2163</v>
      </c>
      <c r="D1368" s="171">
        <v>13</v>
      </c>
      <c r="E1368" s="133">
        <v>36</v>
      </c>
      <c r="F1368" s="139" t="s">
        <v>2187</v>
      </c>
      <c r="G1368" s="141" t="s">
        <v>8</v>
      </c>
      <c r="H1368" s="232">
        <v>2.5</v>
      </c>
      <c r="I1368" s="137" t="s">
        <v>1197</v>
      </c>
      <c r="J1368" s="141">
        <v>5</v>
      </c>
      <c r="K1368" s="172">
        <f t="shared" si="59"/>
        <v>12.5</v>
      </c>
    </row>
    <row r="1369" spans="1:11" x14ac:dyDescent="0.25">
      <c r="A1369" s="131">
        <v>3250</v>
      </c>
      <c r="B1369" s="131">
        <v>49</v>
      </c>
      <c r="C1369" s="132" t="s">
        <v>2350</v>
      </c>
      <c r="D1369" s="171">
        <v>1</v>
      </c>
      <c r="E1369" s="133">
        <v>9</v>
      </c>
      <c r="F1369" s="139" t="s">
        <v>2356</v>
      </c>
      <c r="G1369" s="141" t="s">
        <v>15</v>
      </c>
      <c r="H1369" s="232">
        <v>160</v>
      </c>
      <c r="I1369" s="137" t="s">
        <v>1197</v>
      </c>
      <c r="J1369" s="141">
        <v>3</v>
      </c>
      <c r="K1369" s="136">
        <f t="shared" si="59"/>
        <v>480</v>
      </c>
    </row>
    <row r="1370" spans="1:11" x14ac:dyDescent="0.25">
      <c r="A1370" s="131">
        <v>2630</v>
      </c>
      <c r="B1370" s="131">
        <v>63</v>
      </c>
      <c r="C1370" s="132" t="s">
        <v>2055</v>
      </c>
      <c r="D1370" s="171">
        <v>4</v>
      </c>
      <c r="E1370" s="133">
        <v>57</v>
      </c>
      <c r="F1370" s="150" t="s">
        <v>2114</v>
      </c>
      <c r="G1370" s="141" t="s">
        <v>1362</v>
      </c>
      <c r="H1370" s="232">
        <v>19</v>
      </c>
      <c r="I1370" s="137" t="s">
        <v>2113</v>
      </c>
      <c r="J1370" s="141">
        <v>3</v>
      </c>
      <c r="K1370" s="136">
        <f t="shared" si="59"/>
        <v>57</v>
      </c>
    </row>
    <row r="1371" spans="1:11" x14ac:dyDescent="0.25">
      <c r="A1371" s="131">
        <v>1247</v>
      </c>
      <c r="B1371" s="131">
        <v>47</v>
      </c>
      <c r="C1371" s="132" t="s">
        <v>1624</v>
      </c>
      <c r="D1371" s="131">
        <v>1</v>
      </c>
      <c r="E1371" s="133">
        <v>10</v>
      </c>
      <c r="F1371" s="139" t="s">
        <v>1627</v>
      </c>
      <c r="G1371" s="141" t="s">
        <v>1362</v>
      </c>
      <c r="H1371" s="232">
        <v>1.0900000000000001</v>
      </c>
      <c r="I1371" s="137" t="s">
        <v>1200</v>
      </c>
      <c r="J1371" s="141">
        <v>3</v>
      </c>
      <c r="K1371" s="136">
        <f t="shared" si="59"/>
        <v>3.2700000000000005</v>
      </c>
    </row>
    <row r="1372" spans="1:11" x14ac:dyDescent="0.25">
      <c r="A1372" s="131">
        <v>4154</v>
      </c>
      <c r="B1372" s="131">
        <v>50</v>
      </c>
      <c r="C1372" s="132" t="s">
        <v>2594</v>
      </c>
      <c r="D1372" s="131">
        <v>6</v>
      </c>
      <c r="E1372" s="133">
        <v>13</v>
      </c>
      <c r="F1372" s="139" t="s">
        <v>2617</v>
      </c>
      <c r="G1372" s="141" t="s">
        <v>8</v>
      </c>
      <c r="H1372" s="232">
        <v>4.5</v>
      </c>
      <c r="I1372" s="137" t="s">
        <v>1200</v>
      </c>
      <c r="J1372" s="141">
        <v>4</v>
      </c>
      <c r="K1372" s="136">
        <f t="shared" si="59"/>
        <v>18</v>
      </c>
    </row>
    <row r="1373" spans="1:11" x14ac:dyDescent="0.25">
      <c r="A1373" s="131">
        <v>2563</v>
      </c>
      <c r="B1373" s="131">
        <v>61</v>
      </c>
      <c r="C1373" s="132" t="s">
        <v>2044</v>
      </c>
      <c r="D1373" s="171">
        <v>5</v>
      </c>
      <c r="E1373" s="133">
        <v>45</v>
      </c>
      <c r="F1373" s="157" t="s">
        <v>2054</v>
      </c>
      <c r="G1373" s="141" t="s">
        <v>8</v>
      </c>
      <c r="H1373" s="234">
        <v>75</v>
      </c>
      <c r="I1373" s="137" t="s">
        <v>1207</v>
      </c>
      <c r="J1373" s="141">
        <v>15</v>
      </c>
      <c r="K1373" s="172">
        <f t="shared" si="59"/>
        <v>1125</v>
      </c>
    </row>
    <row r="1374" spans="1:11" x14ac:dyDescent="0.25">
      <c r="A1374" s="131">
        <v>438</v>
      </c>
      <c r="B1374" s="131">
        <v>32</v>
      </c>
      <c r="C1374" s="132" t="s">
        <v>1309</v>
      </c>
      <c r="D1374" s="131">
        <v>13</v>
      </c>
      <c r="E1374" s="133">
        <v>40</v>
      </c>
      <c r="F1374" s="139" t="s">
        <v>1358</v>
      </c>
      <c r="G1374" s="141" t="s">
        <v>8</v>
      </c>
      <c r="H1374" s="237">
        <v>1.5682</v>
      </c>
      <c r="I1374" s="137" t="s">
        <v>1200</v>
      </c>
      <c r="J1374" s="141">
        <v>5</v>
      </c>
      <c r="K1374" s="136">
        <f t="shared" si="59"/>
        <v>7.8410000000000002</v>
      </c>
    </row>
    <row r="1375" spans="1:11" x14ac:dyDescent="0.25">
      <c r="A1375" s="131">
        <v>1110</v>
      </c>
      <c r="B1375" s="131">
        <v>30</v>
      </c>
      <c r="C1375" s="132" t="s">
        <v>1575</v>
      </c>
      <c r="D1375" s="171">
        <v>5</v>
      </c>
      <c r="E1375" s="133">
        <v>43</v>
      </c>
      <c r="F1375" s="139" t="s">
        <v>1591</v>
      </c>
      <c r="G1375" s="163" t="s">
        <v>8</v>
      </c>
      <c r="H1375" s="232">
        <v>20</v>
      </c>
      <c r="I1375" s="137" t="s">
        <v>1200</v>
      </c>
      <c r="J1375" s="163">
        <v>4</v>
      </c>
      <c r="K1375" s="172">
        <f t="shared" ref="K1375:K1388" si="60">J1375*H1375</f>
        <v>80</v>
      </c>
    </row>
    <row r="1376" spans="1:11" x14ac:dyDescent="0.25">
      <c r="A1376" s="131">
        <v>1736</v>
      </c>
      <c r="B1376" s="131">
        <v>64</v>
      </c>
      <c r="C1376" s="132" t="s">
        <v>1755</v>
      </c>
      <c r="D1376" s="171">
        <v>4</v>
      </c>
      <c r="E1376" s="133">
        <v>1</v>
      </c>
      <c r="F1376" s="144" t="s">
        <v>1757</v>
      </c>
      <c r="G1376" s="147" t="s">
        <v>1221</v>
      </c>
      <c r="H1376" s="240">
        <v>90</v>
      </c>
      <c r="I1376" s="137" t="s">
        <v>1207</v>
      </c>
      <c r="J1376" s="147">
        <v>12</v>
      </c>
      <c r="K1376" s="172">
        <f t="shared" si="60"/>
        <v>1080</v>
      </c>
    </row>
    <row r="1377" spans="1:11" ht="25.5" x14ac:dyDescent="0.25">
      <c r="A1377" s="131">
        <v>2111</v>
      </c>
      <c r="B1377" s="131">
        <v>64</v>
      </c>
      <c r="C1377" s="132" t="s">
        <v>1789</v>
      </c>
      <c r="D1377" s="171">
        <v>13</v>
      </c>
      <c r="E1377" s="133">
        <v>2</v>
      </c>
      <c r="F1377" s="145" t="s">
        <v>1815</v>
      </c>
      <c r="G1377" s="147" t="s">
        <v>1778</v>
      </c>
      <c r="H1377" s="240">
        <v>85</v>
      </c>
      <c r="I1377" s="137" t="s">
        <v>1207</v>
      </c>
      <c r="J1377" s="147">
        <v>12</v>
      </c>
      <c r="K1377" s="136">
        <f t="shared" si="60"/>
        <v>1020</v>
      </c>
    </row>
    <row r="1378" spans="1:11" x14ac:dyDescent="0.25">
      <c r="A1378" s="131">
        <v>1230</v>
      </c>
      <c r="B1378" s="131">
        <v>44</v>
      </c>
      <c r="C1378" s="132" t="s">
        <v>1594</v>
      </c>
      <c r="D1378" s="171">
        <v>8</v>
      </c>
      <c r="E1378" s="133">
        <v>52</v>
      </c>
      <c r="F1378" s="139" t="s">
        <v>1618</v>
      </c>
      <c r="G1378" s="141" t="s">
        <v>8</v>
      </c>
      <c r="H1378" s="250">
        <v>295</v>
      </c>
      <c r="I1378" s="137" t="s">
        <v>1207</v>
      </c>
      <c r="J1378" s="176">
        <v>18</v>
      </c>
      <c r="K1378" s="136">
        <f t="shared" si="60"/>
        <v>5310</v>
      </c>
    </row>
    <row r="1379" spans="1:11" x14ac:dyDescent="0.25">
      <c r="A1379" s="131">
        <v>4383</v>
      </c>
      <c r="B1379" s="131">
        <v>56</v>
      </c>
      <c r="C1379" s="132" t="s">
        <v>2683</v>
      </c>
      <c r="D1379" s="131">
        <v>2</v>
      </c>
      <c r="E1379" s="210">
        <v>21</v>
      </c>
      <c r="F1379" s="134" t="s">
        <v>2684</v>
      </c>
      <c r="G1379" s="141" t="s">
        <v>8</v>
      </c>
      <c r="H1379" s="232">
        <v>13</v>
      </c>
      <c r="I1379" s="137" t="s">
        <v>1197</v>
      </c>
      <c r="J1379" s="141">
        <v>2</v>
      </c>
      <c r="K1379" s="136">
        <f t="shared" si="60"/>
        <v>26</v>
      </c>
    </row>
    <row r="1380" spans="1:11" x14ac:dyDescent="0.25">
      <c r="A1380" s="131">
        <v>3404</v>
      </c>
      <c r="B1380" s="131">
        <v>49</v>
      </c>
      <c r="C1380" s="132" t="s">
        <v>2397</v>
      </c>
      <c r="D1380" s="131">
        <v>8</v>
      </c>
      <c r="E1380" s="133">
        <v>11</v>
      </c>
      <c r="F1380" s="139" t="s">
        <v>2414</v>
      </c>
      <c r="G1380" s="141" t="s">
        <v>8</v>
      </c>
      <c r="H1380" s="232">
        <v>4.5</v>
      </c>
      <c r="I1380" s="137" t="s">
        <v>1197</v>
      </c>
      <c r="J1380" s="141">
        <v>5</v>
      </c>
      <c r="K1380" s="172">
        <f t="shared" si="60"/>
        <v>22.5</v>
      </c>
    </row>
    <row r="1381" spans="1:11" x14ac:dyDescent="0.25">
      <c r="A1381" s="131">
        <v>2405</v>
      </c>
      <c r="B1381" s="131">
        <v>60</v>
      </c>
      <c r="C1381" s="132" t="s">
        <v>1862</v>
      </c>
      <c r="D1381" s="171">
        <v>8</v>
      </c>
      <c r="E1381" s="133">
        <v>21</v>
      </c>
      <c r="F1381" s="139" t="s">
        <v>2570</v>
      </c>
      <c r="G1381" s="163" t="s">
        <v>1778</v>
      </c>
      <c r="H1381" s="232">
        <v>4</v>
      </c>
      <c r="I1381" s="137" t="s">
        <v>1200</v>
      </c>
      <c r="J1381" s="141">
        <v>2</v>
      </c>
      <c r="K1381" s="136">
        <f t="shared" si="60"/>
        <v>8</v>
      </c>
    </row>
    <row r="1382" spans="1:11" ht="25.5" x14ac:dyDescent="0.25">
      <c r="A1382" s="131">
        <v>2670</v>
      </c>
      <c r="B1382" s="131">
        <v>63</v>
      </c>
      <c r="C1382" s="132" t="s">
        <v>2055</v>
      </c>
      <c r="D1382" s="171">
        <v>4</v>
      </c>
      <c r="E1382" s="133">
        <v>104</v>
      </c>
      <c r="F1382" s="139" t="s">
        <v>2134</v>
      </c>
      <c r="G1382" s="141" t="s">
        <v>1209</v>
      </c>
      <c r="H1382" s="232">
        <v>119</v>
      </c>
      <c r="I1382" s="137" t="s">
        <v>1207</v>
      </c>
      <c r="J1382" s="141">
        <v>1</v>
      </c>
      <c r="K1382" s="172">
        <f t="shared" si="60"/>
        <v>119</v>
      </c>
    </row>
    <row r="1383" spans="1:11" ht="25.5" x14ac:dyDescent="0.25">
      <c r="A1383" s="131">
        <v>2671</v>
      </c>
      <c r="B1383" s="131">
        <v>63</v>
      </c>
      <c r="C1383" s="132" t="s">
        <v>2055</v>
      </c>
      <c r="D1383" s="171">
        <v>4</v>
      </c>
      <c r="E1383" s="133">
        <v>105</v>
      </c>
      <c r="F1383" s="139" t="s">
        <v>2135</v>
      </c>
      <c r="G1383" s="141" t="s">
        <v>1209</v>
      </c>
      <c r="H1383" s="232">
        <v>95</v>
      </c>
      <c r="I1383" s="137" t="s">
        <v>1207</v>
      </c>
      <c r="J1383" s="141">
        <v>2</v>
      </c>
      <c r="K1383" s="136">
        <f t="shared" si="60"/>
        <v>190</v>
      </c>
    </row>
    <row r="1384" spans="1:11" ht="25.5" x14ac:dyDescent="0.25">
      <c r="A1384" s="131">
        <v>1772</v>
      </c>
      <c r="B1384" s="131">
        <v>64</v>
      </c>
      <c r="C1384" s="132" t="s">
        <v>1755</v>
      </c>
      <c r="D1384" s="171">
        <v>9</v>
      </c>
      <c r="E1384" s="133">
        <v>1</v>
      </c>
      <c r="F1384" s="139" t="s">
        <v>1761</v>
      </c>
      <c r="G1384" s="147" t="s">
        <v>1221</v>
      </c>
      <c r="H1384" s="240">
        <v>1200</v>
      </c>
      <c r="I1384" s="137" t="s">
        <v>1207</v>
      </c>
      <c r="J1384" s="147">
        <v>5</v>
      </c>
      <c r="K1384" s="172">
        <f t="shared" si="60"/>
        <v>6000</v>
      </c>
    </row>
    <row r="1385" spans="1:11" x14ac:dyDescent="0.25">
      <c r="A1385" s="131">
        <v>1963</v>
      </c>
      <c r="B1385" s="131">
        <v>64</v>
      </c>
      <c r="C1385" s="132" t="s">
        <v>1777</v>
      </c>
      <c r="D1385" s="171">
        <v>11</v>
      </c>
      <c r="E1385" s="133">
        <v>1</v>
      </c>
      <c r="F1385" s="144" t="s">
        <v>1787</v>
      </c>
      <c r="G1385" s="147" t="s">
        <v>1778</v>
      </c>
      <c r="H1385" s="240">
        <v>785</v>
      </c>
      <c r="I1385" s="137" t="s">
        <v>1207</v>
      </c>
      <c r="J1385" s="147">
        <v>5</v>
      </c>
      <c r="K1385" s="136">
        <f t="shared" si="60"/>
        <v>3925</v>
      </c>
    </row>
    <row r="1386" spans="1:11" x14ac:dyDescent="0.25">
      <c r="A1386" s="131">
        <v>674</v>
      </c>
      <c r="B1386" s="131">
        <v>33</v>
      </c>
      <c r="C1386" s="132" t="s">
        <v>1440</v>
      </c>
      <c r="D1386" s="131">
        <v>3</v>
      </c>
      <c r="E1386" s="133">
        <v>8</v>
      </c>
      <c r="F1386" s="139" t="s">
        <v>1489</v>
      </c>
      <c r="G1386" s="141" t="s">
        <v>1233</v>
      </c>
      <c r="H1386" s="232">
        <v>60</v>
      </c>
      <c r="I1386" s="137" t="s">
        <v>1200</v>
      </c>
      <c r="J1386" s="141">
        <v>2</v>
      </c>
      <c r="K1386" s="136">
        <f t="shared" si="60"/>
        <v>120</v>
      </c>
    </row>
    <row r="1387" spans="1:11" x14ac:dyDescent="0.25">
      <c r="A1387" s="131">
        <v>3273</v>
      </c>
      <c r="B1387" s="131">
        <v>49</v>
      </c>
      <c r="C1387" s="132" t="s">
        <v>2350</v>
      </c>
      <c r="D1387" s="171">
        <v>3</v>
      </c>
      <c r="E1387" s="133">
        <v>7</v>
      </c>
      <c r="F1387" s="139" t="s">
        <v>2373</v>
      </c>
      <c r="G1387" s="141" t="s">
        <v>13</v>
      </c>
      <c r="H1387" s="232">
        <v>720</v>
      </c>
      <c r="I1387" s="137" t="s">
        <v>1178</v>
      </c>
      <c r="J1387" s="141">
        <v>1</v>
      </c>
      <c r="K1387" s="136">
        <f t="shared" si="60"/>
        <v>720</v>
      </c>
    </row>
    <row r="1388" spans="1:11" x14ac:dyDescent="0.25">
      <c r="A1388" s="131">
        <v>3274</v>
      </c>
      <c r="B1388" s="131">
        <v>49</v>
      </c>
      <c r="C1388" s="132" t="s">
        <v>2350</v>
      </c>
      <c r="D1388" s="171">
        <v>3</v>
      </c>
      <c r="E1388" s="133">
        <v>8</v>
      </c>
      <c r="F1388" s="139" t="s">
        <v>2374</v>
      </c>
      <c r="G1388" s="141" t="s">
        <v>13</v>
      </c>
      <c r="H1388" s="232">
        <v>80</v>
      </c>
      <c r="I1388" s="137" t="s">
        <v>1178</v>
      </c>
      <c r="J1388" s="141">
        <v>1</v>
      </c>
      <c r="K1388" s="136">
        <f t="shared" si="60"/>
        <v>80</v>
      </c>
    </row>
    <row r="1389" spans="1:11" x14ac:dyDescent="0.25">
      <c r="A1389" s="131">
        <v>1288</v>
      </c>
      <c r="B1389" s="131">
        <v>47</v>
      </c>
      <c r="C1389" s="132" t="s">
        <v>1624</v>
      </c>
      <c r="D1389" s="131">
        <v>11</v>
      </c>
      <c r="E1389" s="133">
        <v>2</v>
      </c>
      <c r="F1389" s="139" t="s">
        <v>1658</v>
      </c>
      <c r="G1389" s="141" t="s">
        <v>1561</v>
      </c>
      <c r="H1389" s="232">
        <v>300</v>
      </c>
      <c r="I1389" s="137" t="s">
        <v>1200</v>
      </c>
      <c r="J1389" s="141">
        <v>1</v>
      </c>
      <c r="K1389" s="136">
        <f t="shared" ref="K1389:K1410" si="61">J1389*H1389</f>
        <v>300</v>
      </c>
    </row>
    <row r="1390" spans="1:11" x14ac:dyDescent="0.25">
      <c r="A1390" s="131">
        <v>3561</v>
      </c>
      <c r="B1390" s="131">
        <v>23</v>
      </c>
      <c r="C1390" s="132" t="s">
        <v>2451</v>
      </c>
      <c r="D1390" s="131">
        <v>6</v>
      </c>
      <c r="E1390" s="133">
        <v>3</v>
      </c>
      <c r="F1390" s="154" t="s">
        <v>2407</v>
      </c>
      <c r="G1390" s="141" t="s">
        <v>8</v>
      </c>
      <c r="H1390" s="232">
        <v>10</v>
      </c>
      <c r="I1390" s="137" t="s">
        <v>1200</v>
      </c>
      <c r="J1390" s="141">
        <v>400</v>
      </c>
      <c r="K1390" s="136">
        <f t="shared" si="61"/>
        <v>4000</v>
      </c>
    </row>
    <row r="1391" spans="1:11" x14ac:dyDescent="0.25">
      <c r="A1391" s="131">
        <v>4365</v>
      </c>
      <c r="B1391" s="131">
        <v>56</v>
      </c>
      <c r="C1391" s="132" t="s">
        <v>2683</v>
      </c>
      <c r="D1391" s="131">
        <v>2</v>
      </c>
      <c r="E1391" s="133">
        <v>3</v>
      </c>
      <c r="F1391" s="134" t="s">
        <v>2639</v>
      </c>
      <c r="G1391" s="141" t="s">
        <v>8</v>
      </c>
      <c r="H1391" s="232">
        <v>285</v>
      </c>
      <c r="I1391" s="137" t="s">
        <v>1207</v>
      </c>
      <c r="J1391" s="141">
        <v>4</v>
      </c>
      <c r="K1391" s="136">
        <f t="shared" si="61"/>
        <v>1140</v>
      </c>
    </row>
    <row r="1392" spans="1:11" x14ac:dyDescent="0.25">
      <c r="A1392" s="131">
        <v>4297</v>
      </c>
      <c r="B1392" s="131">
        <v>56</v>
      </c>
      <c r="C1392" s="132" t="s">
        <v>2648</v>
      </c>
      <c r="D1392" s="131">
        <v>11</v>
      </c>
      <c r="E1392" s="133">
        <v>26</v>
      </c>
      <c r="F1392" s="139" t="s">
        <v>2664</v>
      </c>
      <c r="G1392" s="175" t="s">
        <v>1223</v>
      </c>
      <c r="H1392" s="232">
        <v>35</v>
      </c>
      <c r="I1392" s="137" t="s">
        <v>1207</v>
      </c>
      <c r="J1392" s="141">
        <v>8</v>
      </c>
      <c r="K1392" s="136">
        <f t="shared" si="61"/>
        <v>280</v>
      </c>
    </row>
    <row r="1393" spans="1:11" x14ac:dyDescent="0.25">
      <c r="A1393" s="131">
        <v>470</v>
      </c>
      <c r="B1393" s="131">
        <v>32</v>
      </c>
      <c r="C1393" s="132" t="s">
        <v>1309</v>
      </c>
      <c r="D1393" s="131">
        <v>13</v>
      </c>
      <c r="E1393" s="133">
        <v>79</v>
      </c>
      <c r="F1393" s="139" t="s">
        <v>1380</v>
      </c>
      <c r="G1393" s="141" t="s">
        <v>1209</v>
      </c>
      <c r="H1393" s="237">
        <v>158.16</v>
      </c>
      <c r="I1393" s="156" t="s">
        <v>1207</v>
      </c>
      <c r="J1393" s="141">
        <v>1</v>
      </c>
      <c r="K1393" s="136">
        <f t="shared" si="61"/>
        <v>158.16</v>
      </c>
    </row>
    <row r="1394" spans="1:11" x14ac:dyDescent="0.25">
      <c r="A1394" s="131">
        <v>2484</v>
      </c>
      <c r="B1394" s="131">
        <v>5</v>
      </c>
      <c r="C1394" s="132" t="s">
        <v>1997</v>
      </c>
      <c r="D1394" s="171">
        <v>5</v>
      </c>
      <c r="E1394" s="196">
        <v>24</v>
      </c>
      <c r="F1394" s="199" t="s">
        <v>2020</v>
      </c>
      <c r="G1394" s="198" t="s">
        <v>1209</v>
      </c>
      <c r="H1394" s="243">
        <v>208</v>
      </c>
      <c r="I1394" s="137" t="s">
        <v>1207</v>
      </c>
      <c r="J1394" s="198">
        <v>1</v>
      </c>
      <c r="K1394" s="136">
        <f t="shared" si="61"/>
        <v>208</v>
      </c>
    </row>
    <row r="1395" spans="1:11" x14ac:dyDescent="0.25">
      <c r="A1395" s="131">
        <v>288</v>
      </c>
      <c r="B1395" s="131">
        <v>58</v>
      </c>
      <c r="C1395" s="132" t="s">
        <v>1263</v>
      </c>
      <c r="D1395" s="131">
        <v>4</v>
      </c>
      <c r="E1395" s="133">
        <v>2</v>
      </c>
      <c r="F1395" s="139" t="s">
        <v>1273</v>
      </c>
      <c r="G1395" s="141" t="s">
        <v>1221</v>
      </c>
      <c r="H1395" s="232">
        <v>200</v>
      </c>
      <c r="I1395" s="137" t="s">
        <v>1207</v>
      </c>
      <c r="J1395" s="141">
        <v>4</v>
      </c>
      <c r="K1395" s="136">
        <f t="shared" si="61"/>
        <v>800</v>
      </c>
    </row>
    <row r="1396" spans="1:11" x14ac:dyDescent="0.25">
      <c r="A1396" s="131">
        <v>4201</v>
      </c>
      <c r="B1396" s="131">
        <v>50</v>
      </c>
      <c r="C1396" s="132" t="s">
        <v>2594</v>
      </c>
      <c r="D1396" s="131">
        <v>6</v>
      </c>
      <c r="E1396" s="133">
        <v>60</v>
      </c>
      <c r="F1396" s="139" t="s">
        <v>2627</v>
      </c>
      <c r="G1396" s="141" t="s">
        <v>1223</v>
      </c>
      <c r="H1396" s="232">
        <v>318</v>
      </c>
      <c r="I1396" s="137" t="s">
        <v>1207</v>
      </c>
      <c r="J1396" s="141">
        <v>3</v>
      </c>
      <c r="K1396" s="136">
        <f t="shared" si="61"/>
        <v>954</v>
      </c>
    </row>
    <row r="1397" spans="1:11" x14ac:dyDescent="0.25">
      <c r="A1397" s="131">
        <v>4296</v>
      </c>
      <c r="B1397" s="131">
        <v>56</v>
      </c>
      <c r="C1397" s="132" t="s">
        <v>2648</v>
      </c>
      <c r="D1397" s="131">
        <v>11</v>
      </c>
      <c r="E1397" s="133">
        <v>25</v>
      </c>
      <c r="F1397" s="139" t="s">
        <v>2663</v>
      </c>
      <c r="G1397" s="175" t="s">
        <v>1223</v>
      </c>
      <c r="H1397" s="232">
        <v>35</v>
      </c>
      <c r="I1397" s="137" t="s">
        <v>1207</v>
      </c>
      <c r="J1397" s="141">
        <v>8</v>
      </c>
      <c r="K1397" s="136">
        <f t="shared" si="61"/>
        <v>280</v>
      </c>
    </row>
    <row r="1398" spans="1:11" x14ac:dyDescent="0.25">
      <c r="A1398" s="131">
        <v>325</v>
      </c>
      <c r="B1398" s="131">
        <v>32</v>
      </c>
      <c r="C1398" s="132" t="s">
        <v>1300</v>
      </c>
      <c r="D1398" s="138">
        <v>2</v>
      </c>
      <c r="E1398" s="140">
        <v>1</v>
      </c>
      <c r="F1398" s="152" t="s">
        <v>1303</v>
      </c>
      <c r="G1398" s="153" t="s">
        <v>8</v>
      </c>
      <c r="H1398" s="253">
        <v>330</v>
      </c>
      <c r="I1398" s="137" t="s">
        <v>1207</v>
      </c>
      <c r="J1398" s="151">
        <v>2</v>
      </c>
      <c r="K1398" s="136">
        <f t="shared" si="61"/>
        <v>660</v>
      </c>
    </row>
    <row r="1399" spans="1:11" x14ac:dyDescent="0.25">
      <c r="A1399" s="131">
        <v>856</v>
      </c>
      <c r="B1399" s="131">
        <v>30</v>
      </c>
      <c r="C1399" s="132" t="s">
        <v>1560</v>
      </c>
      <c r="D1399" s="138">
        <v>1</v>
      </c>
      <c r="E1399" s="140">
        <v>1</v>
      </c>
      <c r="F1399" s="152" t="s">
        <v>1303</v>
      </c>
      <c r="G1399" s="153" t="s">
        <v>8</v>
      </c>
      <c r="H1399" s="253">
        <v>305</v>
      </c>
      <c r="I1399" s="137" t="s">
        <v>1207</v>
      </c>
      <c r="J1399" s="151">
        <v>2</v>
      </c>
      <c r="K1399" s="172">
        <f t="shared" si="61"/>
        <v>610</v>
      </c>
    </row>
    <row r="1400" spans="1:11" x14ac:dyDescent="0.25">
      <c r="A1400" s="131">
        <v>3999</v>
      </c>
      <c r="B1400" s="131">
        <v>49</v>
      </c>
      <c r="C1400" s="132" t="s">
        <v>2579</v>
      </c>
      <c r="D1400" s="131">
        <v>2</v>
      </c>
      <c r="E1400" s="133">
        <v>6</v>
      </c>
      <c r="F1400" s="139" t="s">
        <v>2584</v>
      </c>
      <c r="G1400" s="141" t="s">
        <v>8</v>
      </c>
      <c r="H1400" s="232">
        <v>285</v>
      </c>
      <c r="I1400" s="137" t="s">
        <v>1207</v>
      </c>
      <c r="J1400" s="141">
        <v>2</v>
      </c>
      <c r="K1400" s="136">
        <f t="shared" si="61"/>
        <v>570</v>
      </c>
    </row>
    <row r="1401" spans="1:11" x14ac:dyDescent="0.25">
      <c r="A1401" s="131">
        <v>3988</v>
      </c>
      <c r="B1401" s="131">
        <v>49</v>
      </c>
      <c r="C1401" s="132" t="s">
        <v>2579</v>
      </c>
      <c r="D1401" s="131">
        <v>1</v>
      </c>
      <c r="E1401" s="133">
        <v>6</v>
      </c>
      <c r="F1401" s="139" t="s">
        <v>2580</v>
      </c>
      <c r="G1401" s="141" t="s">
        <v>1221</v>
      </c>
      <c r="H1401" s="232">
        <v>285</v>
      </c>
      <c r="I1401" s="137" t="s">
        <v>1207</v>
      </c>
      <c r="J1401" s="141">
        <v>3</v>
      </c>
      <c r="K1401" s="136">
        <f t="shared" si="61"/>
        <v>855</v>
      </c>
    </row>
    <row r="1402" spans="1:11" x14ac:dyDescent="0.25">
      <c r="A1402" s="131">
        <v>2137</v>
      </c>
      <c r="B1402" s="131">
        <v>70</v>
      </c>
      <c r="C1402" s="132" t="s">
        <v>1819</v>
      </c>
      <c r="D1402" s="171">
        <v>3</v>
      </c>
      <c r="E1402" s="192">
        <v>6</v>
      </c>
      <c r="F1402" s="139" t="s">
        <v>1827</v>
      </c>
      <c r="G1402" s="163" t="s">
        <v>8</v>
      </c>
      <c r="H1402" s="246">
        <v>110</v>
      </c>
      <c r="I1402" s="137" t="s">
        <v>1207</v>
      </c>
      <c r="J1402" s="163">
        <v>6</v>
      </c>
      <c r="K1402" s="172">
        <f t="shared" si="61"/>
        <v>660</v>
      </c>
    </row>
    <row r="1403" spans="1:11" x14ac:dyDescent="0.25">
      <c r="A1403" s="131">
        <v>983</v>
      </c>
      <c r="B1403" s="131">
        <v>30</v>
      </c>
      <c r="C1403" s="132" t="s">
        <v>1568</v>
      </c>
      <c r="D1403" s="171">
        <v>3</v>
      </c>
      <c r="E1403" s="133">
        <v>2</v>
      </c>
      <c r="F1403" s="165" t="s">
        <v>1572</v>
      </c>
      <c r="G1403" s="163" t="s">
        <v>8</v>
      </c>
      <c r="H1403" s="232">
        <v>330</v>
      </c>
      <c r="I1403" s="137" t="s">
        <v>1207</v>
      </c>
      <c r="J1403" s="163">
        <v>8</v>
      </c>
      <c r="K1403" s="172">
        <f t="shared" si="61"/>
        <v>2640</v>
      </c>
    </row>
    <row r="1404" spans="1:11" x14ac:dyDescent="0.25">
      <c r="A1404" s="131">
        <v>937</v>
      </c>
      <c r="B1404" s="131">
        <v>30</v>
      </c>
      <c r="C1404" s="132" t="s">
        <v>1562</v>
      </c>
      <c r="D1404" s="171">
        <v>1</v>
      </c>
      <c r="E1404" s="133">
        <v>2</v>
      </c>
      <c r="F1404" s="134" t="s">
        <v>1563</v>
      </c>
      <c r="G1404" s="163" t="s">
        <v>8</v>
      </c>
      <c r="H1404" s="232">
        <v>292.2</v>
      </c>
      <c r="I1404" s="137" t="s">
        <v>1207</v>
      </c>
      <c r="J1404" s="163">
        <v>24</v>
      </c>
      <c r="K1404" s="136">
        <f t="shared" si="61"/>
        <v>7012.7999999999993</v>
      </c>
    </row>
    <row r="1405" spans="1:11" x14ac:dyDescent="0.25">
      <c r="A1405" s="131">
        <v>952</v>
      </c>
      <c r="B1405" s="131">
        <v>30</v>
      </c>
      <c r="C1405" s="132" t="s">
        <v>1562</v>
      </c>
      <c r="D1405" s="171">
        <v>2</v>
      </c>
      <c r="E1405" s="133">
        <v>2</v>
      </c>
      <c r="F1405" s="134" t="s">
        <v>1563</v>
      </c>
      <c r="G1405" s="163" t="s">
        <v>8</v>
      </c>
      <c r="H1405" s="232">
        <v>292.2</v>
      </c>
      <c r="I1405" s="137" t="s">
        <v>1207</v>
      </c>
      <c r="J1405" s="163">
        <v>18</v>
      </c>
      <c r="K1405" s="136">
        <f t="shared" si="61"/>
        <v>5259.5999999999995</v>
      </c>
    </row>
    <row r="1406" spans="1:11" x14ac:dyDescent="0.25">
      <c r="A1406" s="131">
        <v>1951</v>
      </c>
      <c r="B1406" s="131">
        <v>64</v>
      </c>
      <c r="C1406" s="132" t="s">
        <v>1777</v>
      </c>
      <c r="D1406" s="171">
        <v>8</v>
      </c>
      <c r="E1406" s="133">
        <v>1</v>
      </c>
      <c r="F1406" s="144" t="s">
        <v>1783</v>
      </c>
      <c r="G1406" s="147" t="s">
        <v>1221</v>
      </c>
      <c r="H1406" s="240">
        <v>150</v>
      </c>
      <c r="I1406" s="137" t="s">
        <v>1207</v>
      </c>
      <c r="J1406" s="147">
        <v>7</v>
      </c>
      <c r="K1406" s="136">
        <f t="shared" si="61"/>
        <v>1050</v>
      </c>
    </row>
    <row r="1407" spans="1:11" x14ac:dyDescent="0.25">
      <c r="A1407" s="131">
        <v>26</v>
      </c>
      <c r="B1407" s="131">
        <v>36</v>
      </c>
      <c r="C1407" s="132" t="s">
        <v>1183</v>
      </c>
      <c r="D1407" s="131">
        <v>5</v>
      </c>
      <c r="E1407" s="133">
        <v>1</v>
      </c>
      <c r="F1407" s="139" t="s">
        <v>1206</v>
      </c>
      <c r="G1407" s="141" t="s">
        <v>1192</v>
      </c>
      <c r="H1407" s="232">
        <v>160</v>
      </c>
      <c r="I1407" s="137" t="s">
        <v>1207</v>
      </c>
      <c r="J1407" s="141">
        <v>12</v>
      </c>
      <c r="K1407" s="136">
        <f t="shared" si="61"/>
        <v>1920</v>
      </c>
    </row>
    <row r="1408" spans="1:11" x14ac:dyDescent="0.25">
      <c r="A1408" s="131">
        <v>2723</v>
      </c>
      <c r="B1408" s="131">
        <v>54</v>
      </c>
      <c r="C1408" s="132" t="s">
        <v>2156</v>
      </c>
      <c r="D1408" s="171">
        <v>3</v>
      </c>
      <c r="E1408" s="135">
        <v>22</v>
      </c>
      <c r="F1408" s="203" t="s">
        <v>2160</v>
      </c>
      <c r="G1408" s="204" t="s">
        <v>8</v>
      </c>
      <c r="H1408" s="254">
        <v>265</v>
      </c>
      <c r="I1408" s="137" t="s">
        <v>1207</v>
      </c>
      <c r="J1408" s="204">
        <v>2</v>
      </c>
      <c r="K1408" s="136">
        <f t="shared" si="61"/>
        <v>530</v>
      </c>
    </row>
    <row r="1409" spans="1:11" x14ac:dyDescent="0.25">
      <c r="A1409" s="131">
        <v>788</v>
      </c>
      <c r="B1409" s="131">
        <v>34</v>
      </c>
      <c r="C1409" s="132" t="s">
        <v>1531</v>
      </c>
      <c r="D1409" s="171">
        <v>8</v>
      </c>
      <c r="E1409" s="133">
        <v>1</v>
      </c>
      <c r="F1409" s="173" t="s">
        <v>1220</v>
      </c>
      <c r="G1409" s="163" t="s">
        <v>1221</v>
      </c>
      <c r="H1409" s="239">
        <v>110</v>
      </c>
      <c r="I1409" s="156" t="s">
        <v>1207</v>
      </c>
      <c r="J1409" s="163">
        <v>4</v>
      </c>
      <c r="K1409" s="136">
        <f t="shared" si="61"/>
        <v>440</v>
      </c>
    </row>
    <row r="1410" spans="1:11" x14ac:dyDescent="0.25">
      <c r="A1410" s="131">
        <v>827</v>
      </c>
      <c r="B1410" s="131">
        <v>34</v>
      </c>
      <c r="C1410" s="132" t="s">
        <v>1559</v>
      </c>
      <c r="D1410" s="171">
        <v>1</v>
      </c>
      <c r="E1410" s="133">
        <v>1</v>
      </c>
      <c r="F1410" s="174" t="s">
        <v>1220</v>
      </c>
      <c r="G1410" s="163" t="s">
        <v>1221</v>
      </c>
      <c r="H1410" s="248">
        <v>250</v>
      </c>
      <c r="I1410" s="156" t="s">
        <v>1207</v>
      </c>
      <c r="J1410" s="163">
        <v>2</v>
      </c>
      <c r="K1410" s="136">
        <f t="shared" si="61"/>
        <v>500</v>
      </c>
    </row>
    <row r="1411" spans="1:11" x14ac:dyDescent="0.25">
      <c r="A1411" s="131">
        <v>2724</v>
      </c>
      <c r="B1411" s="131">
        <v>54</v>
      </c>
      <c r="C1411" s="132" t="s">
        <v>2156</v>
      </c>
      <c r="D1411" s="171">
        <v>3</v>
      </c>
      <c r="E1411" s="135">
        <v>23</v>
      </c>
      <c r="F1411" s="203" t="s">
        <v>2161</v>
      </c>
      <c r="G1411" s="204" t="s">
        <v>8</v>
      </c>
      <c r="H1411" s="254">
        <v>300</v>
      </c>
      <c r="I1411" s="137" t="s">
        <v>1207</v>
      </c>
      <c r="J1411" s="204">
        <v>2</v>
      </c>
      <c r="K1411" s="136">
        <f t="shared" ref="K1411:K1417" si="62">J1411*H1411</f>
        <v>600</v>
      </c>
    </row>
    <row r="1412" spans="1:11" x14ac:dyDescent="0.25">
      <c r="A1412" s="131">
        <v>1507</v>
      </c>
      <c r="B1412" s="131">
        <v>57</v>
      </c>
      <c r="C1412" s="132" t="s">
        <v>20</v>
      </c>
      <c r="D1412" s="171">
        <v>3</v>
      </c>
      <c r="E1412" s="135">
        <f>E1411+1</f>
        <v>24</v>
      </c>
      <c r="F1412" s="162" t="s">
        <v>1740</v>
      </c>
      <c r="G1412" s="189" t="s">
        <v>22</v>
      </c>
      <c r="H1412" s="252">
        <v>250</v>
      </c>
      <c r="I1412" s="137" t="s">
        <v>1207</v>
      </c>
      <c r="J1412" s="189">
        <v>4</v>
      </c>
      <c r="K1412" s="172">
        <f t="shared" si="62"/>
        <v>1000</v>
      </c>
    </row>
    <row r="1413" spans="1:11" x14ac:dyDescent="0.25">
      <c r="A1413" s="131">
        <v>333</v>
      </c>
      <c r="B1413" s="131">
        <v>32</v>
      </c>
      <c r="C1413" s="132" t="s">
        <v>1300</v>
      </c>
      <c r="D1413" s="138">
        <v>3</v>
      </c>
      <c r="E1413" s="140">
        <v>2</v>
      </c>
      <c r="F1413" s="93" t="s">
        <v>1304</v>
      </c>
      <c r="G1413" s="140" t="s">
        <v>22</v>
      </c>
      <c r="H1413" s="253">
        <v>292.2</v>
      </c>
      <c r="I1413" s="137" t="s">
        <v>1207</v>
      </c>
      <c r="J1413" s="151">
        <v>8</v>
      </c>
      <c r="K1413" s="136">
        <f t="shared" si="62"/>
        <v>2337.6</v>
      </c>
    </row>
    <row r="1414" spans="1:11" x14ac:dyDescent="0.25">
      <c r="A1414" s="131">
        <v>1397</v>
      </c>
      <c r="B1414" s="131">
        <v>57</v>
      </c>
      <c r="C1414" s="132" t="s">
        <v>1707</v>
      </c>
      <c r="D1414" s="171">
        <v>4</v>
      </c>
      <c r="E1414" s="133">
        <v>2</v>
      </c>
      <c r="F1414" s="139" t="s">
        <v>1304</v>
      </c>
      <c r="G1414" s="141" t="s">
        <v>22</v>
      </c>
      <c r="H1414" s="232">
        <v>292.2</v>
      </c>
      <c r="I1414" s="137" t="s">
        <v>1207</v>
      </c>
      <c r="J1414" s="141">
        <v>5</v>
      </c>
      <c r="K1414" s="136">
        <f t="shared" si="62"/>
        <v>1461</v>
      </c>
    </row>
    <row r="1415" spans="1:11" x14ac:dyDescent="0.25">
      <c r="A1415" s="131">
        <v>1542</v>
      </c>
      <c r="B1415" s="131">
        <v>57</v>
      </c>
      <c r="C1415" s="132" t="s">
        <v>1747</v>
      </c>
      <c r="D1415" s="171">
        <v>1</v>
      </c>
      <c r="E1415" s="133">
        <v>2</v>
      </c>
      <c r="F1415" s="139" t="s">
        <v>1748</v>
      </c>
      <c r="G1415" s="141" t="s">
        <v>22</v>
      </c>
      <c r="H1415" s="232">
        <v>150</v>
      </c>
      <c r="I1415" s="137" t="s">
        <v>1207</v>
      </c>
      <c r="J1415" s="141">
        <v>5</v>
      </c>
      <c r="K1415" s="172">
        <f t="shared" si="62"/>
        <v>750</v>
      </c>
    </row>
    <row r="1416" spans="1:11" x14ac:dyDescent="0.25">
      <c r="A1416" s="131">
        <v>4295</v>
      </c>
      <c r="B1416" s="131">
        <v>56</v>
      </c>
      <c r="C1416" s="132" t="s">
        <v>2648</v>
      </c>
      <c r="D1416" s="131">
        <v>11</v>
      </c>
      <c r="E1416" s="133">
        <v>24</v>
      </c>
      <c r="F1416" s="157" t="s">
        <v>2662</v>
      </c>
      <c r="G1416" s="175" t="s">
        <v>1223</v>
      </c>
      <c r="H1416" s="232">
        <v>30</v>
      </c>
      <c r="I1416" s="137" t="s">
        <v>1207</v>
      </c>
      <c r="J1416" s="141">
        <v>6</v>
      </c>
      <c r="K1416" s="136">
        <f t="shared" si="62"/>
        <v>180</v>
      </c>
    </row>
    <row r="1417" spans="1:11" x14ac:dyDescent="0.25">
      <c r="A1417" s="131">
        <v>1766</v>
      </c>
      <c r="B1417" s="131">
        <v>64</v>
      </c>
      <c r="C1417" s="132" t="s">
        <v>1755</v>
      </c>
      <c r="D1417" s="171">
        <v>7</v>
      </c>
      <c r="E1417" s="133">
        <v>1</v>
      </c>
      <c r="F1417" s="139" t="s">
        <v>1760</v>
      </c>
      <c r="G1417" s="147" t="s">
        <v>1221</v>
      </c>
      <c r="H1417" s="240">
        <v>195</v>
      </c>
      <c r="I1417" s="137" t="s">
        <v>1207</v>
      </c>
      <c r="J1417" s="147">
        <v>2</v>
      </c>
      <c r="K1417" s="172">
        <f t="shared" si="62"/>
        <v>390</v>
      </c>
    </row>
    <row r="1418" spans="1:11" x14ac:dyDescent="0.25">
      <c r="A1418" s="131">
        <v>1034</v>
      </c>
      <c r="B1418" s="131">
        <v>30</v>
      </c>
      <c r="C1418" s="132" t="s">
        <v>1568</v>
      </c>
      <c r="D1418" s="171">
        <v>10</v>
      </c>
      <c r="E1418" s="133">
        <v>4</v>
      </c>
      <c r="F1418" s="134" t="s">
        <v>1247</v>
      </c>
      <c r="G1418" s="163" t="s">
        <v>22</v>
      </c>
      <c r="H1418" s="232">
        <v>330</v>
      </c>
      <c r="I1418" s="137" t="s">
        <v>1207</v>
      </c>
      <c r="J1418" s="163">
        <v>33</v>
      </c>
      <c r="K1418" s="136">
        <f t="shared" ref="K1418:K1421" si="63">J1418*H1418</f>
        <v>10890</v>
      </c>
    </row>
    <row r="1419" spans="1:11" x14ac:dyDescent="0.25">
      <c r="A1419" s="131">
        <v>1966</v>
      </c>
      <c r="B1419" s="131">
        <v>64</v>
      </c>
      <c r="C1419" s="132" t="s">
        <v>1777</v>
      </c>
      <c r="D1419" s="171">
        <v>12</v>
      </c>
      <c r="E1419" s="133">
        <v>1</v>
      </c>
      <c r="F1419" s="144" t="s">
        <v>1756</v>
      </c>
      <c r="G1419" s="147" t="s">
        <v>1221</v>
      </c>
      <c r="H1419" s="240">
        <v>380</v>
      </c>
      <c r="I1419" s="137" t="s">
        <v>1207</v>
      </c>
      <c r="J1419" s="147">
        <v>3</v>
      </c>
      <c r="K1419" s="172">
        <f t="shared" si="63"/>
        <v>1140</v>
      </c>
    </row>
    <row r="1420" spans="1:11" x14ac:dyDescent="0.25">
      <c r="A1420" s="131">
        <v>1927</v>
      </c>
      <c r="B1420" s="131">
        <v>64</v>
      </c>
      <c r="C1420" s="132" t="s">
        <v>1777</v>
      </c>
      <c r="D1420" s="171">
        <v>6</v>
      </c>
      <c r="E1420" s="133">
        <v>1</v>
      </c>
      <c r="F1420" s="144" t="s">
        <v>1780</v>
      </c>
      <c r="G1420" s="147" t="s">
        <v>1221</v>
      </c>
      <c r="H1420" s="240">
        <v>150</v>
      </c>
      <c r="I1420" s="137" t="s">
        <v>1207</v>
      </c>
      <c r="J1420" s="147">
        <v>3</v>
      </c>
      <c r="K1420" s="136">
        <f t="shared" si="63"/>
        <v>450</v>
      </c>
    </row>
    <row r="1421" spans="1:11" x14ac:dyDescent="0.25">
      <c r="A1421" s="131">
        <v>1977</v>
      </c>
      <c r="B1421" s="131">
        <v>64</v>
      </c>
      <c r="C1421" s="132" t="s">
        <v>1789</v>
      </c>
      <c r="D1421" s="171">
        <v>1</v>
      </c>
      <c r="E1421" s="133">
        <v>2</v>
      </c>
      <c r="F1421" s="144" t="s">
        <v>1759</v>
      </c>
      <c r="G1421" s="147" t="s">
        <v>1221</v>
      </c>
      <c r="H1421" s="240">
        <v>380</v>
      </c>
      <c r="I1421" s="137" t="s">
        <v>1207</v>
      </c>
      <c r="J1421" s="147">
        <v>2</v>
      </c>
      <c r="K1421" s="136">
        <f t="shared" si="63"/>
        <v>760</v>
      </c>
    </row>
    <row r="1422" spans="1:11" x14ac:dyDescent="0.25">
      <c r="A1422" s="131">
        <v>1833</v>
      </c>
      <c r="B1422" s="131">
        <v>64</v>
      </c>
      <c r="C1422" s="132" t="s">
        <v>1764</v>
      </c>
      <c r="D1422" s="171">
        <v>4</v>
      </c>
      <c r="E1422" s="133">
        <v>16</v>
      </c>
      <c r="F1422" s="139" t="s">
        <v>1773</v>
      </c>
      <c r="G1422" s="141" t="s">
        <v>1221</v>
      </c>
      <c r="H1422" s="232">
        <v>350</v>
      </c>
      <c r="I1422" s="137" t="s">
        <v>1207</v>
      </c>
      <c r="J1422" s="141">
        <v>5</v>
      </c>
      <c r="K1422" s="136">
        <f t="shared" ref="K1422:K1432" si="64">J1422*H1422</f>
        <v>1750</v>
      </c>
    </row>
    <row r="1423" spans="1:11" x14ac:dyDescent="0.25">
      <c r="A1423" s="131">
        <v>3890</v>
      </c>
      <c r="B1423" s="131">
        <v>53</v>
      </c>
      <c r="C1423" s="132" t="s">
        <v>2500</v>
      </c>
      <c r="D1423" s="131">
        <v>13</v>
      </c>
      <c r="E1423" s="133">
        <v>4</v>
      </c>
      <c r="F1423" s="139" t="s">
        <v>2557</v>
      </c>
      <c r="G1423" s="141" t="s">
        <v>2558</v>
      </c>
      <c r="H1423" s="232">
        <v>225</v>
      </c>
      <c r="I1423" s="137" t="s">
        <v>1207</v>
      </c>
      <c r="J1423" s="141">
        <v>6</v>
      </c>
      <c r="K1423" s="136">
        <f t="shared" si="64"/>
        <v>1350</v>
      </c>
    </row>
    <row r="1424" spans="1:11" x14ac:dyDescent="0.25">
      <c r="A1424" s="131">
        <v>466</v>
      </c>
      <c r="B1424" s="131">
        <v>32</v>
      </c>
      <c r="C1424" s="132" t="s">
        <v>1309</v>
      </c>
      <c r="D1424" s="131">
        <v>13</v>
      </c>
      <c r="E1424" s="133">
        <v>69</v>
      </c>
      <c r="F1424" s="139" t="s">
        <v>1378</v>
      </c>
      <c r="G1424" s="141" t="s">
        <v>8</v>
      </c>
      <c r="H1424" s="237">
        <v>318</v>
      </c>
      <c r="I1424" s="156" t="s">
        <v>1207</v>
      </c>
      <c r="J1424" s="141">
        <v>10</v>
      </c>
      <c r="K1424" s="136">
        <f t="shared" si="64"/>
        <v>3180</v>
      </c>
    </row>
    <row r="1425" spans="1:11" x14ac:dyDescent="0.25">
      <c r="A1425" s="131">
        <v>675</v>
      </c>
      <c r="B1425" s="131">
        <v>33</v>
      </c>
      <c r="C1425" s="132" t="s">
        <v>1440</v>
      </c>
      <c r="D1425" s="131">
        <v>3</v>
      </c>
      <c r="E1425" s="133">
        <v>9</v>
      </c>
      <c r="F1425" s="139" t="s">
        <v>1490</v>
      </c>
      <c r="G1425" s="141" t="s">
        <v>1233</v>
      </c>
      <c r="H1425" s="232">
        <v>60</v>
      </c>
      <c r="I1425" s="137" t="s">
        <v>1200</v>
      </c>
      <c r="J1425" s="141">
        <v>2</v>
      </c>
      <c r="K1425" s="136">
        <f t="shared" si="64"/>
        <v>120</v>
      </c>
    </row>
    <row r="1426" spans="1:11" x14ac:dyDescent="0.25">
      <c r="A1426" s="131">
        <v>673</v>
      </c>
      <c r="B1426" s="131">
        <v>33</v>
      </c>
      <c r="C1426" s="132" t="s">
        <v>1440</v>
      </c>
      <c r="D1426" s="131">
        <v>3</v>
      </c>
      <c r="E1426" s="133">
        <v>7</v>
      </c>
      <c r="F1426" s="139" t="s">
        <v>1488</v>
      </c>
      <c r="G1426" s="141" t="s">
        <v>1233</v>
      </c>
      <c r="H1426" s="232">
        <v>60</v>
      </c>
      <c r="I1426" s="137" t="s">
        <v>1200</v>
      </c>
      <c r="J1426" s="141">
        <v>2</v>
      </c>
      <c r="K1426" s="136">
        <f t="shared" si="64"/>
        <v>120</v>
      </c>
    </row>
    <row r="1427" spans="1:11" x14ac:dyDescent="0.25">
      <c r="A1427" s="131">
        <v>4123</v>
      </c>
      <c r="B1427" s="131">
        <v>50</v>
      </c>
      <c r="C1427" s="132" t="s">
        <v>2594</v>
      </c>
      <c r="D1427" s="131">
        <v>1</v>
      </c>
      <c r="E1427" s="133">
        <v>18</v>
      </c>
      <c r="F1427" s="139" t="s">
        <v>2607</v>
      </c>
      <c r="G1427" s="141" t="s">
        <v>2608</v>
      </c>
      <c r="H1427" s="232">
        <v>8</v>
      </c>
      <c r="I1427" s="137" t="s">
        <v>1178</v>
      </c>
      <c r="J1427" s="141">
        <v>450</v>
      </c>
      <c r="K1427" s="136">
        <f t="shared" si="64"/>
        <v>3600</v>
      </c>
    </row>
    <row r="1428" spans="1:11" x14ac:dyDescent="0.25">
      <c r="A1428" s="131">
        <v>2272</v>
      </c>
      <c r="B1428" s="131">
        <v>60</v>
      </c>
      <c r="C1428" s="132" t="s">
        <v>1862</v>
      </c>
      <c r="D1428" s="171">
        <v>6</v>
      </c>
      <c r="E1428" s="133">
        <v>15</v>
      </c>
      <c r="F1428" s="139" t="s">
        <v>2744</v>
      </c>
      <c r="G1428" s="163" t="s">
        <v>1778</v>
      </c>
      <c r="H1428" s="232">
        <v>10000</v>
      </c>
      <c r="I1428" s="137" t="s">
        <v>1873</v>
      </c>
      <c r="J1428" s="141">
        <v>2</v>
      </c>
      <c r="K1428" s="136">
        <f t="shared" si="64"/>
        <v>20000</v>
      </c>
    </row>
    <row r="1429" spans="1:11" x14ac:dyDescent="0.25">
      <c r="A1429" s="131">
        <v>2499</v>
      </c>
      <c r="B1429" s="131">
        <v>5</v>
      </c>
      <c r="C1429" s="132" t="s">
        <v>1997</v>
      </c>
      <c r="D1429" s="171">
        <v>6</v>
      </c>
      <c r="E1429" s="196">
        <v>13</v>
      </c>
      <c r="F1429" s="201" t="s">
        <v>2032</v>
      </c>
      <c r="G1429" s="198" t="s">
        <v>22</v>
      </c>
      <c r="H1429" s="242">
        <v>80</v>
      </c>
      <c r="I1429" s="137" t="s">
        <v>1200</v>
      </c>
      <c r="J1429" s="198">
        <v>50</v>
      </c>
      <c r="K1429" s="172">
        <f t="shared" si="64"/>
        <v>4000</v>
      </c>
    </row>
    <row r="1430" spans="1:11" x14ac:dyDescent="0.25">
      <c r="A1430" s="131">
        <v>2595</v>
      </c>
      <c r="B1430" s="131">
        <v>63</v>
      </c>
      <c r="C1430" s="132" t="s">
        <v>2055</v>
      </c>
      <c r="D1430" s="171">
        <v>4</v>
      </c>
      <c r="E1430" s="133">
        <v>20</v>
      </c>
      <c r="F1430" s="139" t="s">
        <v>2076</v>
      </c>
      <c r="G1430" s="141" t="s">
        <v>8</v>
      </c>
      <c r="H1430" s="232">
        <v>32</v>
      </c>
      <c r="I1430" s="137" t="s">
        <v>1200</v>
      </c>
      <c r="J1430" s="141">
        <v>15</v>
      </c>
      <c r="K1430" s="172">
        <f t="shared" si="64"/>
        <v>480</v>
      </c>
    </row>
    <row r="1431" spans="1:11" x14ac:dyDescent="0.25">
      <c r="A1431" s="131">
        <v>4308</v>
      </c>
      <c r="B1431" s="131">
        <v>56</v>
      </c>
      <c r="C1431" s="132" t="s">
        <v>2648</v>
      </c>
      <c r="D1431" s="131">
        <v>11</v>
      </c>
      <c r="E1431" s="133">
        <v>37</v>
      </c>
      <c r="F1431" s="139" t="s">
        <v>2666</v>
      </c>
      <c r="G1431" s="175" t="s">
        <v>1223</v>
      </c>
      <c r="H1431" s="232">
        <v>5</v>
      </c>
      <c r="I1431" s="137" t="s">
        <v>1200</v>
      </c>
      <c r="J1431" s="141">
        <v>4</v>
      </c>
      <c r="K1431" s="136">
        <f t="shared" si="64"/>
        <v>20</v>
      </c>
    </row>
    <row r="1432" spans="1:11" x14ac:dyDescent="0.25">
      <c r="A1432" s="131">
        <v>2238</v>
      </c>
      <c r="B1432" s="131">
        <v>3</v>
      </c>
      <c r="C1432" s="132" t="s">
        <v>1829</v>
      </c>
      <c r="D1432" s="171">
        <v>13</v>
      </c>
      <c r="E1432" s="133">
        <v>6</v>
      </c>
      <c r="F1432" s="139" t="s">
        <v>1861</v>
      </c>
      <c r="G1432" s="163" t="s">
        <v>9</v>
      </c>
      <c r="H1432" s="232">
        <v>15</v>
      </c>
      <c r="I1432" s="137" t="s">
        <v>1178</v>
      </c>
      <c r="J1432" s="141">
        <v>1</v>
      </c>
      <c r="K1432" s="172">
        <f t="shared" si="64"/>
        <v>15</v>
      </c>
    </row>
    <row r="1433" spans="1:11" x14ac:dyDescent="0.25">
      <c r="A1433" s="131">
        <v>2315</v>
      </c>
      <c r="B1433" s="131">
        <v>60</v>
      </c>
      <c r="C1433" s="132" t="s">
        <v>1862</v>
      </c>
      <c r="D1433" s="171">
        <v>6</v>
      </c>
      <c r="E1433" s="133">
        <v>58</v>
      </c>
      <c r="F1433" s="139" t="s">
        <v>2742</v>
      </c>
      <c r="G1433" s="163" t="s">
        <v>1778</v>
      </c>
      <c r="H1433" s="232">
        <v>15</v>
      </c>
      <c r="I1433" s="137" t="s">
        <v>1200</v>
      </c>
      <c r="J1433" s="141">
        <v>50</v>
      </c>
      <c r="K1433" s="172">
        <f t="shared" ref="K1433:K1448" si="65">J1433*H1433</f>
        <v>750</v>
      </c>
    </row>
    <row r="1434" spans="1:11" x14ac:dyDescent="0.25">
      <c r="A1434" s="131">
        <v>2251</v>
      </c>
      <c r="B1434" s="131">
        <v>60</v>
      </c>
      <c r="C1434" s="132" t="s">
        <v>1862</v>
      </c>
      <c r="D1434" s="171">
        <v>4</v>
      </c>
      <c r="E1434" s="133">
        <v>2</v>
      </c>
      <c r="F1434" s="178" t="s">
        <v>2743</v>
      </c>
      <c r="G1434" s="163" t="s">
        <v>8</v>
      </c>
      <c r="H1434" s="232">
        <v>100</v>
      </c>
      <c r="I1434" s="137" t="s">
        <v>1200</v>
      </c>
      <c r="J1434" s="141">
        <v>1</v>
      </c>
      <c r="K1434" s="172">
        <f t="shared" si="65"/>
        <v>100</v>
      </c>
    </row>
    <row r="1435" spans="1:11" x14ac:dyDescent="0.25">
      <c r="A1435" s="131">
        <v>3259</v>
      </c>
      <c r="B1435" s="131">
        <v>49</v>
      </c>
      <c r="C1435" s="132" t="s">
        <v>2350</v>
      </c>
      <c r="D1435" s="171">
        <v>2</v>
      </c>
      <c r="E1435" s="133">
        <v>2</v>
      </c>
      <c r="F1435" s="139" t="s">
        <v>2363</v>
      </c>
      <c r="G1435" s="141" t="s">
        <v>1272</v>
      </c>
      <c r="H1435" s="232">
        <v>250</v>
      </c>
      <c r="I1435" s="137" t="s">
        <v>1197</v>
      </c>
      <c r="J1435" s="141">
        <v>2</v>
      </c>
      <c r="K1435" s="136">
        <f t="shared" si="65"/>
        <v>500</v>
      </c>
    </row>
    <row r="1436" spans="1:11" x14ac:dyDescent="0.25">
      <c r="A1436" s="131">
        <v>3698</v>
      </c>
      <c r="B1436" s="131">
        <v>49</v>
      </c>
      <c r="C1436" s="132" t="s">
        <v>2478</v>
      </c>
      <c r="D1436" s="131">
        <v>5</v>
      </c>
      <c r="E1436" s="133">
        <v>4</v>
      </c>
      <c r="F1436" s="154" t="s">
        <v>2493</v>
      </c>
      <c r="G1436" s="141" t="s">
        <v>22</v>
      </c>
      <c r="H1436" s="232">
        <v>130</v>
      </c>
      <c r="I1436" s="137" t="s">
        <v>1200</v>
      </c>
      <c r="J1436" s="141">
        <v>3</v>
      </c>
      <c r="K1436" s="136">
        <f t="shared" si="65"/>
        <v>390</v>
      </c>
    </row>
    <row r="1437" spans="1:11" x14ac:dyDescent="0.25">
      <c r="A1437" s="131">
        <v>2615</v>
      </c>
      <c r="B1437" s="131">
        <v>63</v>
      </c>
      <c r="C1437" s="132" t="s">
        <v>2055</v>
      </c>
      <c r="D1437" s="171">
        <v>4</v>
      </c>
      <c r="E1437" s="133">
        <v>42</v>
      </c>
      <c r="F1437" s="139" t="s">
        <v>2098</v>
      </c>
      <c r="G1437" s="141" t="s">
        <v>8</v>
      </c>
      <c r="H1437" s="232">
        <v>3</v>
      </c>
      <c r="I1437" s="137" t="s">
        <v>1200</v>
      </c>
      <c r="J1437" s="141">
        <v>4</v>
      </c>
      <c r="K1437" s="136">
        <f t="shared" si="65"/>
        <v>12</v>
      </c>
    </row>
    <row r="1438" spans="1:11" x14ac:dyDescent="0.25">
      <c r="A1438" s="131">
        <v>2685</v>
      </c>
      <c r="B1438" s="131">
        <v>63</v>
      </c>
      <c r="C1438" s="132" t="s">
        <v>2055</v>
      </c>
      <c r="D1438" s="171">
        <v>4</v>
      </c>
      <c r="E1438" s="133">
        <v>120</v>
      </c>
      <c r="F1438" s="139" t="s">
        <v>2148</v>
      </c>
      <c r="G1438" s="141" t="s">
        <v>8</v>
      </c>
      <c r="H1438" s="232">
        <v>72</v>
      </c>
      <c r="I1438" s="137" t="s">
        <v>1200</v>
      </c>
      <c r="J1438" s="141">
        <v>3</v>
      </c>
      <c r="K1438" s="172">
        <f t="shared" si="65"/>
        <v>216</v>
      </c>
    </row>
    <row r="1439" spans="1:11" x14ac:dyDescent="0.25">
      <c r="A1439" s="131">
        <v>2373</v>
      </c>
      <c r="B1439" s="131">
        <v>60</v>
      </c>
      <c r="C1439" s="132" t="s">
        <v>1862</v>
      </c>
      <c r="D1439" s="171">
        <v>7</v>
      </c>
      <c r="E1439" s="133">
        <v>30</v>
      </c>
      <c r="F1439" s="139" t="s">
        <v>2741</v>
      </c>
      <c r="G1439" s="163" t="s">
        <v>1976</v>
      </c>
      <c r="H1439" s="232">
        <v>70</v>
      </c>
      <c r="I1439" s="137" t="s">
        <v>1200</v>
      </c>
      <c r="J1439" s="141">
        <v>1</v>
      </c>
      <c r="K1439" s="136">
        <f t="shared" si="65"/>
        <v>70</v>
      </c>
    </row>
    <row r="1440" spans="1:11" x14ac:dyDescent="0.25">
      <c r="A1440" s="131">
        <v>4195</v>
      </c>
      <c r="B1440" s="131">
        <v>50</v>
      </c>
      <c r="C1440" s="132" t="s">
        <v>2594</v>
      </c>
      <c r="D1440" s="131">
        <v>6</v>
      </c>
      <c r="E1440" s="133">
        <v>54</v>
      </c>
      <c r="F1440" s="139" t="s">
        <v>2625</v>
      </c>
      <c r="G1440" s="141" t="s">
        <v>1223</v>
      </c>
      <c r="H1440" s="232">
        <v>44</v>
      </c>
      <c r="I1440" s="137" t="s">
        <v>1200</v>
      </c>
      <c r="J1440" s="141">
        <v>1</v>
      </c>
      <c r="K1440" s="136">
        <f t="shared" si="65"/>
        <v>44</v>
      </c>
    </row>
    <row r="1441" spans="1:11" x14ac:dyDescent="0.25">
      <c r="A1441" s="131">
        <v>684</v>
      </c>
      <c r="B1441" s="131">
        <v>33</v>
      </c>
      <c r="C1441" s="132" t="s">
        <v>1440</v>
      </c>
      <c r="D1441" s="131">
        <v>3</v>
      </c>
      <c r="E1441" s="133">
        <v>18</v>
      </c>
      <c r="F1441" s="139" t="s">
        <v>1499</v>
      </c>
      <c r="G1441" s="141" t="s">
        <v>8</v>
      </c>
      <c r="H1441" s="232">
        <v>1200</v>
      </c>
      <c r="I1441" s="137" t="s">
        <v>1200</v>
      </c>
      <c r="J1441" s="141">
        <v>1</v>
      </c>
      <c r="K1441" s="136">
        <f t="shared" si="65"/>
        <v>1200</v>
      </c>
    </row>
    <row r="1442" spans="1:11" x14ac:dyDescent="0.25">
      <c r="A1442" s="131">
        <v>400</v>
      </c>
      <c r="B1442" s="131">
        <v>32</v>
      </c>
      <c r="C1442" s="132" t="s">
        <v>1309</v>
      </c>
      <c r="D1442" s="131">
        <v>13</v>
      </c>
      <c r="E1442" s="133">
        <v>2</v>
      </c>
      <c r="F1442" s="139" t="s">
        <v>1343</v>
      </c>
      <c r="G1442" s="141" t="s">
        <v>8</v>
      </c>
      <c r="H1442" s="237">
        <v>297</v>
      </c>
      <c r="I1442" s="156" t="s">
        <v>1344</v>
      </c>
      <c r="J1442" s="141">
        <v>26</v>
      </c>
      <c r="K1442" s="136">
        <f t="shared" si="65"/>
        <v>7722</v>
      </c>
    </row>
    <row r="1443" spans="1:11" ht="25.5" x14ac:dyDescent="0.25">
      <c r="A1443" s="131">
        <v>449</v>
      </c>
      <c r="B1443" s="131">
        <v>32</v>
      </c>
      <c r="C1443" s="132" t="s">
        <v>1309</v>
      </c>
      <c r="D1443" s="131">
        <v>13</v>
      </c>
      <c r="E1443" s="133">
        <v>51</v>
      </c>
      <c r="F1443" s="139" t="s">
        <v>1365</v>
      </c>
      <c r="G1443" s="141" t="s">
        <v>8</v>
      </c>
      <c r="H1443" s="237">
        <v>234.5</v>
      </c>
      <c r="I1443" s="156" t="s">
        <v>1344</v>
      </c>
      <c r="J1443" s="141">
        <v>65</v>
      </c>
      <c r="K1443" s="136">
        <f t="shared" si="65"/>
        <v>15242.5</v>
      </c>
    </row>
    <row r="1444" spans="1:11" ht="25.5" x14ac:dyDescent="0.25">
      <c r="A1444" s="131">
        <v>450</v>
      </c>
      <c r="B1444" s="131">
        <v>32</v>
      </c>
      <c r="C1444" s="132" t="s">
        <v>1309</v>
      </c>
      <c r="D1444" s="131">
        <v>13</v>
      </c>
      <c r="E1444" s="133">
        <v>52</v>
      </c>
      <c r="F1444" s="139" t="s">
        <v>1366</v>
      </c>
      <c r="G1444" s="141" t="s">
        <v>8</v>
      </c>
      <c r="H1444" s="237">
        <v>234.5</v>
      </c>
      <c r="I1444" s="156" t="s">
        <v>1344</v>
      </c>
      <c r="J1444" s="141">
        <v>53</v>
      </c>
      <c r="K1444" s="136">
        <f t="shared" si="65"/>
        <v>12428.5</v>
      </c>
    </row>
    <row r="1445" spans="1:11" x14ac:dyDescent="0.25">
      <c r="A1445" s="131">
        <v>2455</v>
      </c>
      <c r="B1445" s="131">
        <v>5</v>
      </c>
      <c r="C1445" s="132" t="s">
        <v>1997</v>
      </c>
      <c r="D1445" s="171">
        <v>4</v>
      </c>
      <c r="E1445" s="196">
        <v>16</v>
      </c>
      <c r="F1445" s="197" t="s">
        <v>2008</v>
      </c>
      <c r="G1445" s="198" t="s">
        <v>8</v>
      </c>
      <c r="H1445" s="233">
        <v>250</v>
      </c>
      <c r="I1445" s="137" t="s">
        <v>1344</v>
      </c>
      <c r="J1445" s="198">
        <v>10</v>
      </c>
      <c r="K1445" s="172">
        <f t="shared" si="65"/>
        <v>2500</v>
      </c>
    </row>
    <row r="1446" spans="1:11" x14ac:dyDescent="0.25">
      <c r="A1446" s="131">
        <v>2332</v>
      </c>
      <c r="B1446" s="131">
        <v>60</v>
      </c>
      <c r="C1446" s="132" t="s">
        <v>1862</v>
      </c>
      <c r="D1446" s="171">
        <v>6</v>
      </c>
      <c r="E1446" s="133">
        <v>75</v>
      </c>
      <c r="F1446" s="139" t="s">
        <v>1948</v>
      </c>
      <c r="G1446" s="163" t="s">
        <v>1778</v>
      </c>
      <c r="H1446" s="232">
        <v>3</v>
      </c>
      <c r="I1446" s="137" t="s">
        <v>1200</v>
      </c>
      <c r="J1446" s="141">
        <v>100</v>
      </c>
      <c r="K1446" s="136">
        <f t="shared" si="65"/>
        <v>300</v>
      </c>
    </row>
    <row r="1447" spans="1:11" x14ac:dyDescent="0.25">
      <c r="A1447" s="131">
        <v>2899</v>
      </c>
      <c r="B1447" s="131">
        <v>67</v>
      </c>
      <c r="C1447" s="132" t="s">
        <v>2195</v>
      </c>
      <c r="D1447" s="171">
        <v>3</v>
      </c>
      <c r="E1447" s="133">
        <v>69</v>
      </c>
      <c r="F1447" s="139" t="s">
        <v>2222</v>
      </c>
      <c r="G1447" s="141" t="s">
        <v>2200</v>
      </c>
      <c r="H1447" s="232">
        <v>250</v>
      </c>
      <c r="I1447" s="137" t="s">
        <v>1200</v>
      </c>
      <c r="J1447" s="147">
        <v>4</v>
      </c>
      <c r="K1447" s="172">
        <f t="shared" si="65"/>
        <v>1000</v>
      </c>
    </row>
    <row r="1448" spans="1:11" x14ac:dyDescent="0.25">
      <c r="A1448" s="131">
        <v>658</v>
      </c>
      <c r="B1448" s="131">
        <v>33</v>
      </c>
      <c r="C1448" s="132" t="s">
        <v>1440</v>
      </c>
      <c r="D1448" s="131">
        <v>1</v>
      </c>
      <c r="E1448" s="133">
        <v>38</v>
      </c>
      <c r="F1448" s="157" t="s">
        <v>1474</v>
      </c>
      <c r="G1448" s="166" t="s">
        <v>8</v>
      </c>
      <c r="H1448" s="238">
        <v>230</v>
      </c>
      <c r="I1448" s="156" t="s">
        <v>1186</v>
      </c>
      <c r="J1448" s="166">
        <v>5</v>
      </c>
      <c r="K1448" s="136">
        <f t="shared" si="65"/>
        <v>1150</v>
      </c>
    </row>
    <row r="1449" spans="1:11" x14ac:dyDescent="0.25">
      <c r="A1449" s="131">
        <v>4253</v>
      </c>
      <c r="B1449" s="131">
        <v>56</v>
      </c>
      <c r="C1449" s="132" t="s">
        <v>2648</v>
      </c>
      <c r="D1449" s="131">
        <v>1</v>
      </c>
      <c r="E1449" s="133">
        <v>4</v>
      </c>
      <c r="F1449" s="139" t="s">
        <v>2739</v>
      </c>
      <c r="G1449" s="141" t="s">
        <v>8</v>
      </c>
      <c r="H1449" s="232">
        <v>20</v>
      </c>
      <c r="I1449" s="137" t="s">
        <v>1200</v>
      </c>
      <c r="J1449" s="141">
        <v>4</v>
      </c>
      <c r="K1449" s="136">
        <f t="shared" ref="K1449:K1458" si="66">J1449*H1449</f>
        <v>80</v>
      </c>
    </row>
    <row r="1450" spans="1:11" x14ac:dyDescent="0.25">
      <c r="A1450" s="131">
        <v>2485</v>
      </c>
      <c r="B1450" s="131">
        <v>5</v>
      </c>
      <c r="C1450" s="132" t="s">
        <v>1997</v>
      </c>
      <c r="D1450" s="171">
        <v>5</v>
      </c>
      <c r="E1450" s="196">
        <v>25</v>
      </c>
      <c r="F1450" s="199" t="s">
        <v>2738</v>
      </c>
      <c r="G1450" s="198" t="s">
        <v>1269</v>
      </c>
      <c r="H1450" s="243">
        <v>30</v>
      </c>
      <c r="I1450" s="137" t="s">
        <v>1200</v>
      </c>
      <c r="J1450" s="198">
        <v>2</v>
      </c>
      <c r="K1450" s="172">
        <f t="shared" si="66"/>
        <v>60</v>
      </c>
    </row>
    <row r="1451" spans="1:11" x14ac:dyDescent="0.25">
      <c r="A1451" s="131">
        <v>1608</v>
      </c>
      <c r="B1451" s="131">
        <v>57</v>
      </c>
      <c r="C1451" s="132" t="s">
        <v>1751</v>
      </c>
      <c r="D1451" s="171">
        <v>3</v>
      </c>
      <c r="E1451" s="133">
        <v>3</v>
      </c>
      <c r="F1451" s="139" t="s">
        <v>2740</v>
      </c>
      <c r="G1451" s="141" t="s">
        <v>21</v>
      </c>
      <c r="H1451" s="232">
        <v>11.15</v>
      </c>
      <c r="I1451" s="137" t="s">
        <v>1178</v>
      </c>
      <c r="J1451" s="141">
        <v>3</v>
      </c>
      <c r="K1451" s="136">
        <f t="shared" si="66"/>
        <v>33.450000000000003</v>
      </c>
    </row>
    <row r="1452" spans="1:11" x14ac:dyDescent="0.25">
      <c r="A1452" s="131">
        <v>2497</v>
      </c>
      <c r="B1452" s="131">
        <v>5</v>
      </c>
      <c r="C1452" s="132" t="s">
        <v>1997</v>
      </c>
      <c r="D1452" s="171">
        <v>6</v>
      </c>
      <c r="E1452" s="196">
        <v>11</v>
      </c>
      <c r="F1452" s="201" t="s">
        <v>2030</v>
      </c>
      <c r="G1452" s="198" t="s">
        <v>22</v>
      </c>
      <c r="H1452" s="242">
        <v>20</v>
      </c>
      <c r="I1452" s="137" t="s">
        <v>1200</v>
      </c>
      <c r="J1452" s="198">
        <v>50</v>
      </c>
      <c r="K1452" s="172">
        <f t="shared" si="66"/>
        <v>1000</v>
      </c>
    </row>
    <row r="1453" spans="1:11" x14ac:dyDescent="0.25">
      <c r="A1453" s="131">
        <v>2929</v>
      </c>
      <c r="B1453" s="131">
        <v>66</v>
      </c>
      <c r="C1453" s="132" t="s">
        <v>2223</v>
      </c>
      <c r="D1453" s="171">
        <v>6</v>
      </c>
      <c r="E1453" s="133">
        <v>10</v>
      </c>
      <c r="F1453" s="139" t="s">
        <v>2238</v>
      </c>
      <c r="G1453" s="141" t="s">
        <v>8</v>
      </c>
      <c r="H1453" s="255">
        <v>70</v>
      </c>
      <c r="I1453" s="137" t="s">
        <v>1200</v>
      </c>
      <c r="J1453" s="141">
        <v>30</v>
      </c>
      <c r="K1453" s="172">
        <f t="shared" si="66"/>
        <v>2100</v>
      </c>
    </row>
    <row r="1454" spans="1:11" x14ac:dyDescent="0.25">
      <c r="A1454" s="131">
        <v>2948</v>
      </c>
      <c r="B1454" s="131">
        <v>1</v>
      </c>
      <c r="C1454" s="132" t="s">
        <v>2242</v>
      </c>
      <c r="D1454" s="171">
        <v>5</v>
      </c>
      <c r="E1454" s="133">
        <v>10</v>
      </c>
      <c r="F1454" s="154" t="s">
        <v>2254</v>
      </c>
      <c r="G1454" s="141" t="s">
        <v>22</v>
      </c>
      <c r="H1454" s="232">
        <v>15</v>
      </c>
      <c r="I1454" s="137" t="s">
        <v>1200</v>
      </c>
      <c r="J1454" s="141">
        <v>113</v>
      </c>
      <c r="K1454" s="172">
        <f t="shared" si="66"/>
        <v>1695</v>
      </c>
    </row>
    <row r="1455" spans="1:11" x14ac:dyDescent="0.25">
      <c r="A1455" s="131">
        <v>3467</v>
      </c>
      <c r="B1455" s="131">
        <v>48</v>
      </c>
      <c r="C1455" s="132" t="s">
        <v>2417</v>
      </c>
      <c r="D1455" s="131">
        <v>2</v>
      </c>
      <c r="E1455" s="135">
        <v>8</v>
      </c>
      <c r="F1455" s="139" t="s">
        <v>2434</v>
      </c>
      <c r="G1455" s="141" t="s">
        <v>1252</v>
      </c>
      <c r="H1455" s="232">
        <v>13</v>
      </c>
      <c r="I1455" s="137" t="s">
        <v>1200</v>
      </c>
      <c r="J1455" s="141">
        <v>20</v>
      </c>
      <c r="K1455" s="136">
        <f t="shared" si="66"/>
        <v>260</v>
      </c>
    </row>
    <row r="1456" spans="1:11" x14ac:dyDescent="0.25">
      <c r="A1456" s="131">
        <v>2131</v>
      </c>
      <c r="B1456" s="131">
        <v>70</v>
      </c>
      <c r="C1456" s="132" t="s">
        <v>1819</v>
      </c>
      <c r="D1456" s="171">
        <v>2</v>
      </c>
      <c r="E1456" s="192">
        <v>7</v>
      </c>
      <c r="F1456" s="139" t="s">
        <v>1821</v>
      </c>
      <c r="G1456" s="163" t="s">
        <v>1666</v>
      </c>
      <c r="H1456" s="246">
        <v>7</v>
      </c>
      <c r="I1456" s="137" t="s">
        <v>1200</v>
      </c>
      <c r="J1456" s="163">
        <v>50</v>
      </c>
      <c r="K1456" s="172">
        <f t="shared" si="66"/>
        <v>350</v>
      </c>
    </row>
    <row r="1457" spans="1:11" x14ac:dyDescent="0.25">
      <c r="A1457" s="131">
        <v>3673</v>
      </c>
      <c r="B1457" s="131">
        <v>49</v>
      </c>
      <c r="C1457" s="132" t="s">
        <v>2478</v>
      </c>
      <c r="D1457" s="131">
        <v>2</v>
      </c>
      <c r="E1457" s="133">
        <v>3</v>
      </c>
      <c r="F1457" s="139" t="s">
        <v>2482</v>
      </c>
      <c r="G1457" s="141" t="s">
        <v>22</v>
      </c>
      <c r="H1457" s="232">
        <v>1</v>
      </c>
      <c r="I1457" s="137" t="s">
        <v>1200</v>
      </c>
      <c r="J1457" s="141">
        <v>250</v>
      </c>
      <c r="K1457" s="136">
        <f t="shared" si="66"/>
        <v>250</v>
      </c>
    </row>
    <row r="1458" spans="1:11" x14ac:dyDescent="0.25">
      <c r="A1458" s="131">
        <v>2626</v>
      </c>
      <c r="B1458" s="131">
        <v>63</v>
      </c>
      <c r="C1458" s="132" t="s">
        <v>2055</v>
      </c>
      <c r="D1458" s="171">
        <v>4</v>
      </c>
      <c r="E1458" s="133">
        <v>53</v>
      </c>
      <c r="F1458" s="150" t="s">
        <v>2109</v>
      </c>
      <c r="G1458" s="141" t="s">
        <v>1231</v>
      </c>
      <c r="H1458" s="232">
        <v>10</v>
      </c>
      <c r="I1458" s="137" t="s">
        <v>1200</v>
      </c>
      <c r="J1458" s="141">
        <v>1</v>
      </c>
      <c r="K1458" s="136">
        <f t="shared" si="66"/>
        <v>10</v>
      </c>
    </row>
    <row r="1459" spans="1:11" x14ac:dyDescent="0.25">
      <c r="A1459" s="131">
        <v>1605</v>
      </c>
      <c r="B1459" s="131">
        <v>57</v>
      </c>
      <c r="C1459" s="132" t="s">
        <v>1751</v>
      </c>
      <c r="D1459" s="171">
        <v>2</v>
      </c>
      <c r="E1459" s="133">
        <v>19</v>
      </c>
      <c r="F1459" s="139" t="s">
        <v>1601</v>
      </c>
      <c r="G1459" s="141" t="s">
        <v>8</v>
      </c>
      <c r="H1459" s="232">
        <v>100</v>
      </c>
      <c r="I1459" s="137" t="s">
        <v>1200</v>
      </c>
      <c r="J1459" s="141">
        <v>1</v>
      </c>
      <c r="K1459" s="136">
        <f t="shared" ref="K1459:K1468" si="67">J1459*H1459</f>
        <v>100</v>
      </c>
    </row>
    <row r="1460" spans="1:11" x14ac:dyDescent="0.25">
      <c r="A1460" s="131">
        <v>1440</v>
      </c>
      <c r="B1460" s="131">
        <v>57</v>
      </c>
      <c r="C1460" s="132" t="s">
        <v>1722</v>
      </c>
      <c r="D1460" s="171">
        <v>3</v>
      </c>
      <c r="E1460" s="133">
        <v>4</v>
      </c>
      <c r="F1460" s="139" t="s">
        <v>1638</v>
      </c>
      <c r="G1460" s="141" t="s">
        <v>13</v>
      </c>
      <c r="H1460" s="261">
        <v>75</v>
      </c>
      <c r="I1460" s="137" t="s">
        <v>1193</v>
      </c>
      <c r="J1460" s="141">
        <v>5</v>
      </c>
      <c r="K1460" s="172">
        <f t="shared" si="67"/>
        <v>375</v>
      </c>
    </row>
    <row r="1461" spans="1:11" x14ac:dyDescent="0.25">
      <c r="A1461" s="131">
        <v>2513</v>
      </c>
      <c r="B1461" s="131">
        <v>61</v>
      </c>
      <c r="C1461" s="132" t="s">
        <v>2044</v>
      </c>
      <c r="D1461" s="171">
        <v>1</v>
      </c>
      <c r="E1461" s="133">
        <v>3</v>
      </c>
      <c r="F1461" s="139" t="s">
        <v>1638</v>
      </c>
      <c r="G1461" s="141" t="s">
        <v>13</v>
      </c>
      <c r="H1461" s="237">
        <v>35</v>
      </c>
      <c r="I1461" s="137" t="s">
        <v>1193</v>
      </c>
      <c r="J1461" s="141">
        <v>4</v>
      </c>
      <c r="K1461" s="172">
        <f t="shared" si="67"/>
        <v>140</v>
      </c>
    </row>
    <row r="1462" spans="1:11" s="271" customFormat="1" x14ac:dyDescent="0.25">
      <c r="A1462" s="267">
        <v>2516</v>
      </c>
      <c r="B1462" s="267">
        <v>61</v>
      </c>
      <c r="C1462" s="268" t="s">
        <v>2044</v>
      </c>
      <c r="D1462" s="267">
        <v>2</v>
      </c>
      <c r="E1462" s="269">
        <v>3</v>
      </c>
      <c r="F1462" s="236" t="s">
        <v>1638</v>
      </c>
      <c r="G1462" s="276" t="s">
        <v>13</v>
      </c>
      <c r="H1462" s="277">
        <v>35</v>
      </c>
      <c r="I1462" s="275" t="s">
        <v>1193</v>
      </c>
      <c r="J1462" s="276">
        <v>4</v>
      </c>
      <c r="K1462" s="270">
        <f t="shared" si="67"/>
        <v>140</v>
      </c>
    </row>
    <row r="1463" spans="1:11" s="271" customFormat="1" x14ac:dyDescent="0.25">
      <c r="A1463" s="267">
        <v>1267</v>
      </c>
      <c r="B1463" s="267">
        <v>47</v>
      </c>
      <c r="C1463" s="268" t="s">
        <v>1624</v>
      </c>
      <c r="D1463" s="267">
        <v>3</v>
      </c>
      <c r="E1463" s="269">
        <v>3</v>
      </c>
      <c r="F1463" s="236" t="s">
        <v>1637</v>
      </c>
      <c r="G1463" s="276" t="s">
        <v>1638</v>
      </c>
      <c r="H1463" s="277">
        <v>350</v>
      </c>
      <c r="I1463" s="275" t="s">
        <v>1193</v>
      </c>
      <c r="J1463" s="276">
        <v>3</v>
      </c>
      <c r="K1463" s="270">
        <f t="shared" si="67"/>
        <v>1050</v>
      </c>
    </row>
    <row r="1464" spans="1:11" x14ac:dyDescent="0.25">
      <c r="A1464" s="131">
        <v>1584</v>
      </c>
      <c r="B1464" s="131">
        <v>57</v>
      </c>
      <c r="C1464" s="132" t="s">
        <v>1751</v>
      </c>
      <c r="D1464" s="171">
        <v>1</v>
      </c>
      <c r="E1464" s="133">
        <v>3</v>
      </c>
      <c r="F1464" s="139" t="s">
        <v>1753</v>
      </c>
      <c r="G1464" s="141" t="s">
        <v>8</v>
      </c>
      <c r="H1464" s="232">
        <v>60</v>
      </c>
      <c r="I1464" s="137" t="s">
        <v>1178</v>
      </c>
      <c r="J1464" s="141">
        <v>18</v>
      </c>
      <c r="K1464" s="172">
        <f t="shared" si="67"/>
        <v>1080</v>
      </c>
    </row>
    <row r="1465" spans="1:11" x14ac:dyDescent="0.25">
      <c r="A1465" s="131">
        <v>2453</v>
      </c>
      <c r="B1465" s="131">
        <v>5</v>
      </c>
      <c r="C1465" s="132" t="s">
        <v>1997</v>
      </c>
      <c r="D1465" s="171">
        <v>4</v>
      </c>
      <c r="E1465" s="196">
        <v>14</v>
      </c>
      <c r="F1465" s="197" t="s">
        <v>2006</v>
      </c>
      <c r="G1465" s="141" t="s">
        <v>9</v>
      </c>
      <c r="H1465" s="233">
        <v>500</v>
      </c>
      <c r="I1465" s="137" t="s">
        <v>1193</v>
      </c>
      <c r="J1465" s="198">
        <v>1</v>
      </c>
      <c r="K1465" s="172">
        <f t="shared" si="67"/>
        <v>500</v>
      </c>
    </row>
    <row r="1466" spans="1:11" x14ac:dyDescent="0.25">
      <c r="A1466" s="131">
        <v>2321</v>
      </c>
      <c r="B1466" s="131">
        <v>60</v>
      </c>
      <c r="C1466" s="132" t="s">
        <v>1862</v>
      </c>
      <c r="D1466" s="171">
        <v>6</v>
      </c>
      <c r="E1466" s="133">
        <v>64</v>
      </c>
      <c r="F1466" s="139" t="s">
        <v>2737</v>
      </c>
      <c r="G1466" s="163" t="s">
        <v>1929</v>
      </c>
      <c r="H1466" s="232">
        <v>50</v>
      </c>
      <c r="I1466" s="137" t="s">
        <v>1200</v>
      </c>
      <c r="J1466" s="141">
        <v>12</v>
      </c>
      <c r="K1466" s="172">
        <f t="shared" si="67"/>
        <v>600</v>
      </c>
    </row>
    <row r="1467" spans="1:11" x14ac:dyDescent="0.25">
      <c r="A1467" s="131">
        <v>2304</v>
      </c>
      <c r="B1467" s="131">
        <v>60</v>
      </c>
      <c r="C1467" s="132" t="s">
        <v>1862</v>
      </c>
      <c r="D1467" s="171">
        <v>6</v>
      </c>
      <c r="E1467" s="133">
        <v>47</v>
      </c>
      <c r="F1467" s="139" t="s">
        <v>2736</v>
      </c>
      <c r="G1467" s="163" t="s">
        <v>1925</v>
      </c>
      <c r="H1467" s="232">
        <v>40</v>
      </c>
      <c r="I1467" s="137" t="s">
        <v>1923</v>
      </c>
      <c r="J1467" s="141">
        <v>7</v>
      </c>
      <c r="K1467" s="136">
        <f t="shared" si="67"/>
        <v>280</v>
      </c>
    </row>
    <row r="1468" spans="1:11" x14ac:dyDescent="0.25">
      <c r="A1468" s="131">
        <v>2379</v>
      </c>
      <c r="B1468" s="131">
        <v>60</v>
      </c>
      <c r="C1468" s="132" t="s">
        <v>1862</v>
      </c>
      <c r="D1468" s="171">
        <v>7</v>
      </c>
      <c r="E1468" s="133">
        <v>36</v>
      </c>
      <c r="F1468" s="139" t="s">
        <v>2735</v>
      </c>
      <c r="G1468" s="163" t="s">
        <v>1976</v>
      </c>
      <c r="H1468" s="232">
        <v>70</v>
      </c>
      <c r="I1468" s="137" t="s">
        <v>1200</v>
      </c>
      <c r="J1468" s="195">
        <v>1</v>
      </c>
      <c r="K1468" s="136">
        <f t="shared" si="67"/>
        <v>70</v>
      </c>
    </row>
    <row r="1469" spans="1:11" x14ac:dyDescent="0.25">
      <c r="A1469" s="131">
        <v>2786</v>
      </c>
      <c r="B1469" s="131">
        <v>68</v>
      </c>
      <c r="C1469" s="132" t="s">
        <v>2163</v>
      </c>
      <c r="D1469" s="171">
        <v>13</v>
      </c>
      <c r="E1469" s="133">
        <v>17</v>
      </c>
      <c r="F1469" s="139" t="s">
        <v>1249</v>
      </c>
      <c r="G1469" s="141" t="s">
        <v>8</v>
      </c>
      <c r="H1469" s="232">
        <v>5</v>
      </c>
      <c r="I1469" s="137" t="s">
        <v>1197</v>
      </c>
      <c r="J1469" s="141">
        <v>3</v>
      </c>
      <c r="K1469" s="136">
        <f t="shared" ref="K1469:K1474" si="68">J1469*H1469</f>
        <v>15</v>
      </c>
    </row>
    <row r="1470" spans="1:11" x14ac:dyDescent="0.25">
      <c r="A1470" s="131">
        <v>4087</v>
      </c>
      <c r="B1470" s="131">
        <v>49</v>
      </c>
      <c r="C1470" s="132" t="s">
        <v>2588</v>
      </c>
      <c r="D1470" s="131">
        <v>5</v>
      </c>
      <c r="E1470" s="133">
        <v>17</v>
      </c>
      <c r="F1470" s="165" t="s">
        <v>2590</v>
      </c>
      <c r="G1470" s="208" t="s">
        <v>8</v>
      </c>
      <c r="H1470" s="232">
        <v>10</v>
      </c>
      <c r="I1470" s="137" t="s">
        <v>1197</v>
      </c>
      <c r="J1470" s="141">
        <v>8</v>
      </c>
      <c r="K1470" s="136">
        <f t="shared" si="68"/>
        <v>80</v>
      </c>
    </row>
    <row r="1471" spans="1:11" x14ac:dyDescent="0.25">
      <c r="A1471" s="131">
        <v>1099</v>
      </c>
      <c r="B1471" s="131">
        <v>30</v>
      </c>
      <c r="C1471" s="132" t="s">
        <v>1575</v>
      </c>
      <c r="D1471" s="171">
        <v>5</v>
      </c>
      <c r="E1471" s="133">
        <v>32</v>
      </c>
      <c r="F1471" s="139" t="s">
        <v>1587</v>
      </c>
      <c r="G1471" s="163" t="s">
        <v>8</v>
      </c>
      <c r="H1471" s="232">
        <v>8</v>
      </c>
      <c r="I1471" s="137" t="s">
        <v>1197</v>
      </c>
      <c r="J1471" s="163">
        <v>9</v>
      </c>
      <c r="K1471" s="136">
        <f t="shared" si="68"/>
        <v>72</v>
      </c>
    </row>
    <row r="1472" spans="1:11" x14ac:dyDescent="0.25">
      <c r="A1472" s="131">
        <v>826</v>
      </c>
      <c r="B1472" s="131">
        <v>34</v>
      </c>
      <c r="C1472" s="132" t="s">
        <v>1531</v>
      </c>
      <c r="D1472" s="171">
        <v>10</v>
      </c>
      <c r="E1472" s="133">
        <v>29</v>
      </c>
      <c r="F1472" s="173" t="s">
        <v>1558</v>
      </c>
      <c r="G1472" s="163" t="s">
        <v>8</v>
      </c>
      <c r="H1472" s="239">
        <v>4.5</v>
      </c>
      <c r="I1472" s="137" t="s">
        <v>1197</v>
      </c>
      <c r="J1472" s="163">
        <v>14</v>
      </c>
      <c r="K1472" s="136">
        <f t="shared" si="68"/>
        <v>63</v>
      </c>
    </row>
    <row r="1473" spans="1:11" x14ac:dyDescent="0.25">
      <c r="A1473" s="131">
        <v>3015</v>
      </c>
      <c r="B1473" s="131">
        <v>9</v>
      </c>
      <c r="C1473" s="132" t="s">
        <v>2286</v>
      </c>
      <c r="D1473" s="171">
        <v>9</v>
      </c>
      <c r="E1473" s="135">
        <v>3</v>
      </c>
      <c r="F1473" s="139" t="s">
        <v>2292</v>
      </c>
      <c r="G1473" s="141" t="s">
        <v>22</v>
      </c>
      <c r="H1473" s="232">
        <v>20</v>
      </c>
      <c r="I1473" s="137" t="s">
        <v>1212</v>
      </c>
      <c r="J1473" s="141">
        <v>10</v>
      </c>
      <c r="K1473" s="172">
        <f t="shared" si="68"/>
        <v>200</v>
      </c>
    </row>
    <row r="1474" spans="1:11" x14ac:dyDescent="0.25">
      <c r="A1474" s="131">
        <v>2820</v>
      </c>
      <c r="B1474" s="131">
        <v>67</v>
      </c>
      <c r="C1474" s="132" t="s">
        <v>2195</v>
      </c>
      <c r="D1474" s="171">
        <v>1</v>
      </c>
      <c r="E1474" s="133">
        <v>2</v>
      </c>
      <c r="F1474" s="139" t="s">
        <v>2197</v>
      </c>
      <c r="G1474" s="147" t="s">
        <v>15</v>
      </c>
      <c r="H1474" s="232">
        <v>280</v>
      </c>
      <c r="I1474" s="137" t="s">
        <v>1197</v>
      </c>
      <c r="J1474" s="147">
        <v>4</v>
      </c>
      <c r="K1474" s="172">
        <f t="shared" si="68"/>
        <v>1120</v>
      </c>
    </row>
    <row r="1475" spans="1:11" x14ac:dyDescent="0.25">
      <c r="A1475" s="131">
        <v>3992</v>
      </c>
      <c r="B1475" s="131">
        <v>49</v>
      </c>
      <c r="C1475" s="132" t="s">
        <v>2579</v>
      </c>
      <c r="D1475" s="131">
        <v>1</v>
      </c>
      <c r="E1475" s="133">
        <v>10</v>
      </c>
      <c r="F1475" s="139" t="s">
        <v>1687</v>
      </c>
      <c r="G1475" s="141" t="s">
        <v>15</v>
      </c>
      <c r="H1475" s="232">
        <v>120</v>
      </c>
      <c r="I1475" s="137" t="s">
        <v>1197</v>
      </c>
      <c r="J1475" s="141">
        <v>2</v>
      </c>
      <c r="K1475" s="136">
        <f t="shared" ref="K1475:K1487" si="69">J1475*H1475</f>
        <v>240</v>
      </c>
    </row>
    <row r="1476" spans="1:11" x14ac:dyDescent="0.25">
      <c r="A1476" s="131">
        <v>3375</v>
      </c>
      <c r="B1476" s="131">
        <v>49</v>
      </c>
      <c r="C1476" s="132" t="s">
        <v>2397</v>
      </c>
      <c r="D1476" s="131">
        <v>4</v>
      </c>
      <c r="E1476" s="133">
        <v>8</v>
      </c>
      <c r="F1476" s="154" t="s">
        <v>2410</v>
      </c>
      <c r="G1476" s="141" t="s">
        <v>1272</v>
      </c>
      <c r="H1476" s="232">
        <v>150</v>
      </c>
      <c r="I1476" s="137" t="s">
        <v>1197</v>
      </c>
      <c r="J1476" s="141">
        <v>1</v>
      </c>
      <c r="K1476" s="136">
        <f t="shared" si="69"/>
        <v>150</v>
      </c>
    </row>
    <row r="1477" spans="1:11" x14ac:dyDescent="0.25">
      <c r="A1477" s="131">
        <v>3143</v>
      </c>
      <c r="B1477" s="131">
        <v>51</v>
      </c>
      <c r="C1477" s="132" t="s">
        <v>2298</v>
      </c>
      <c r="D1477" s="131">
        <v>4</v>
      </c>
      <c r="E1477" s="184">
        <v>1</v>
      </c>
      <c r="F1477" s="157" t="s">
        <v>2331</v>
      </c>
      <c r="G1477" s="141" t="s">
        <v>1459</v>
      </c>
      <c r="H1477" s="232">
        <v>5</v>
      </c>
      <c r="I1477" s="137" t="s">
        <v>1200</v>
      </c>
      <c r="J1477" s="141">
        <v>2</v>
      </c>
      <c r="K1477" s="136">
        <f t="shared" si="69"/>
        <v>10</v>
      </c>
    </row>
    <row r="1478" spans="1:11" x14ac:dyDescent="0.25">
      <c r="A1478" s="131">
        <v>1170</v>
      </c>
      <c r="B1478" s="131">
        <v>44</v>
      </c>
      <c r="C1478" s="132" t="s">
        <v>1594</v>
      </c>
      <c r="D1478" s="171">
        <v>5</v>
      </c>
      <c r="E1478" s="133">
        <v>13</v>
      </c>
      <c r="F1478" s="139" t="s">
        <v>1610</v>
      </c>
      <c r="G1478" s="141" t="s">
        <v>8</v>
      </c>
      <c r="H1478" s="232">
        <v>150</v>
      </c>
      <c r="I1478" s="137" t="s">
        <v>1200</v>
      </c>
      <c r="J1478" s="141">
        <v>1</v>
      </c>
      <c r="K1478" s="136">
        <f t="shared" si="69"/>
        <v>150</v>
      </c>
    </row>
    <row r="1479" spans="1:11" x14ac:dyDescent="0.25">
      <c r="A1479" s="131">
        <v>4433</v>
      </c>
      <c r="B1479" s="131">
        <v>56</v>
      </c>
      <c r="C1479" s="132" t="s">
        <v>2685</v>
      </c>
      <c r="D1479" s="131">
        <v>10</v>
      </c>
      <c r="E1479" s="184">
        <v>4</v>
      </c>
      <c r="F1479" s="139" t="s">
        <v>2698</v>
      </c>
      <c r="G1479" s="141" t="s">
        <v>22</v>
      </c>
      <c r="H1479" s="232">
        <v>20</v>
      </c>
      <c r="I1479" s="137" t="s">
        <v>1200</v>
      </c>
      <c r="J1479" s="141">
        <v>2</v>
      </c>
      <c r="K1479" s="136">
        <f t="shared" si="69"/>
        <v>40</v>
      </c>
    </row>
    <row r="1480" spans="1:11" x14ac:dyDescent="0.25">
      <c r="A1480" s="131">
        <v>575</v>
      </c>
      <c r="B1480" s="131">
        <v>32</v>
      </c>
      <c r="C1480" s="132" t="s">
        <v>1419</v>
      </c>
      <c r="D1480" s="131">
        <v>1</v>
      </c>
      <c r="E1480" s="133">
        <v>7</v>
      </c>
      <c r="F1480" s="139" t="s">
        <v>1428</v>
      </c>
      <c r="G1480" s="141" t="s">
        <v>1426</v>
      </c>
      <c r="H1480" s="232">
        <v>28.5</v>
      </c>
      <c r="I1480" s="137" t="s">
        <v>1200</v>
      </c>
      <c r="J1480" s="141">
        <v>4</v>
      </c>
      <c r="K1480" s="136">
        <f t="shared" si="69"/>
        <v>114</v>
      </c>
    </row>
    <row r="1481" spans="1:11" x14ac:dyDescent="0.25">
      <c r="A1481" s="131">
        <v>2383</v>
      </c>
      <c r="B1481" s="131">
        <v>60</v>
      </c>
      <c r="C1481" s="132" t="s">
        <v>1862</v>
      </c>
      <c r="D1481" s="171">
        <v>7</v>
      </c>
      <c r="E1481" s="133">
        <v>40</v>
      </c>
      <c r="F1481" s="139" t="s">
        <v>2734</v>
      </c>
      <c r="G1481" s="163" t="s">
        <v>1976</v>
      </c>
      <c r="H1481" s="232">
        <v>100</v>
      </c>
      <c r="I1481" s="137" t="s">
        <v>1200</v>
      </c>
      <c r="J1481" s="195">
        <v>2</v>
      </c>
      <c r="K1481" s="136">
        <f t="shared" si="69"/>
        <v>200</v>
      </c>
    </row>
    <row r="1482" spans="1:11" x14ac:dyDescent="0.25">
      <c r="A1482" s="131">
        <v>2930</v>
      </c>
      <c r="B1482" s="131">
        <v>66</v>
      </c>
      <c r="C1482" s="132" t="s">
        <v>2223</v>
      </c>
      <c r="D1482" s="171">
        <v>6</v>
      </c>
      <c r="E1482" s="133">
        <v>11</v>
      </c>
      <c r="F1482" s="139" t="s">
        <v>2239</v>
      </c>
      <c r="G1482" s="141" t="s">
        <v>2229</v>
      </c>
      <c r="H1482" s="255">
        <v>8</v>
      </c>
      <c r="I1482" s="137" t="s">
        <v>1200</v>
      </c>
      <c r="J1482" s="141">
        <v>99</v>
      </c>
      <c r="K1482" s="136">
        <f t="shared" si="69"/>
        <v>792</v>
      </c>
    </row>
    <row r="1483" spans="1:11" x14ac:dyDescent="0.25">
      <c r="A1483" s="131">
        <v>2228</v>
      </c>
      <c r="B1483" s="131">
        <v>3</v>
      </c>
      <c r="C1483" s="132" t="s">
        <v>1829</v>
      </c>
      <c r="D1483" s="171">
        <v>12</v>
      </c>
      <c r="E1483" s="133">
        <v>10</v>
      </c>
      <c r="F1483" s="139" t="s">
        <v>1854</v>
      </c>
      <c r="G1483" s="163" t="s">
        <v>8</v>
      </c>
      <c r="H1483" s="232">
        <v>70</v>
      </c>
      <c r="I1483" s="137" t="s">
        <v>1609</v>
      </c>
      <c r="J1483" s="141">
        <v>600</v>
      </c>
      <c r="K1483" s="172">
        <f t="shared" si="69"/>
        <v>42000</v>
      </c>
    </row>
    <row r="1484" spans="1:11" x14ac:dyDescent="0.25">
      <c r="A1484" s="131">
        <v>2961</v>
      </c>
      <c r="B1484" s="131">
        <v>1</v>
      </c>
      <c r="C1484" s="132" t="s">
        <v>2242</v>
      </c>
      <c r="D1484" s="171">
        <v>5</v>
      </c>
      <c r="E1484" s="133">
        <v>23</v>
      </c>
      <c r="F1484" s="154" t="s">
        <v>2264</v>
      </c>
      <c r="G1484" s="141" t="s">
        <v>22</v>
      </c>
      <c r="H1484" s="232">
        <v>85</v>
      </c>
      <c r="I1484" s="137" t="s">
        <v>1609</v>
      </c>
      <c r="J1484" s="141">
        <v>3</v>
      </c>
      <c r="K1484" s="172">
        <f t="shared" si="69"/>
        <v>255</v>
      </c>
    </row>
    <row r="1485" spans="1:11" x14ac:dyDescent="0.25">
      <c r="A1485" s="131">
        <v>3118</v>
      </c>
      <c r="B1485" s="131">
        <v>51</v>
      </c>
      <c r="C1485" s="132" t="s">
        <v>2298</v>
      </c>
      <c r="D1485" s="131">
        <v>1</v>
      </c>
      <c r="E1485" s="133">
        <f>+E1484+1</f>
        <v>24</v>
      </c>
      <c r="F1485" s="162" t="s">
        <v>2314</v>
      </c>
      <c r="G1485" s="141" t="s">
        <v>2092</v>
      </c>
      <c r="H1485" s="232">
        <v>280</v>
      </c>
      <c r="I1485" s="137" t="s">
        <v>1609</v>
      </c>
      <c r="J1485" s="141">
        <v>3</v>
      </c>
      <c r="K1485" s="136">
        <f t="shared" si="69"/>
        <v>840</v>
      </c>
    </row>
    <row r="1486" spans="1:11" x14ac:dyDescent="0.25">
      <c r="A1486" s="131">
        <v>2955</v>
      </c>
      <c r="B1486" s="131">
        <v>1</v>
      </c>
      <c r="C1486" s="132" t="s">
        <v>2242</v>
      </c>
      <c r="D1486" s="171">
        <v>5</v>
      </c>
      <c r="E1486" s="133">
        <v>17</v>
      </c>
      <c r="F1486" s="154" t="s">
        <v>2259</v>
      </c>
      <c r="G1486" s="141" t="s">
        <v>22</v>
      </c>
      <c r="H1486" s="232">
        <v>172</v>
      </c>
      <c r="I1486" s="137" t="s">
        <v>1609</v>
      </c>
      <c r="J1486" s="141">
        <v>5</v>
      </c>
      <c r="K1486" s="172">
        <f t="shared" si="69"/>
        <v>860</v>
      </c>
    </row>
    <row r="1487" spans="1:11" x14ac:dyDescent="0.25">
      <c r="A1487" s="131">
        <v>2958</v>
      </c>
      <c r="B1487" s="131">
        <v>1</v>
      </c>
      <c r="C1487" s="132" t="s">
        <v>2242</v>
      </c>
      <c r="D1487" s="171">
        <v>5</v>
      </c>
      <c r="E1487" s="133">
        <v>20</v>
      </c>
      <c r="F1487" s="154" t="s">
        <v>2733</v>
      </c>
      <c r="G1487" s="141" t="s">
        <v>22</v>
      </c>
      <c r="H1487" s="232">
        <v>85</v>
      </c>
      <c r="I1487" s="137" t="s">
        <v>1609</v>
      </c>
      <c r="J1487" s="141">
        <v>3</v>
      </c>
      <c r="K1487" s="172">
        <f t="shared" si="69"/>
        <v>255</v>
      </c>
    </row>
  </sheetData>
  <sortState ref="A5:K1487">
    <sortCondition ref="F5:F148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2:I644"/>
  <sheetViews>
    <sheetView topLeftCell="B1" workbookViewId="0">
      <selection activeCell="A47" sqref="A47:C47"/>
    </sheetView>
  </sheetViews>
  <sheetFormatPr baseColWidth="10" defaultColWidth="9.140625" defaultRowHeight="15" x14ac:dyDescent="0.25"/>
  <cols>
    <col min="1" max="1" width="3.7109375" customWidth="1"/>
    <col min="2" max="2" width="5.42578125" customWidth="1"/>
    <col min="3" max="3" width="55.5703125" bestFit="1" customWidth="1"/>
    <col min="4" max="4" width="4.42578125" customWidth="1"/>
    <col min="5" max="5" width="3" bestFit="1" customWidth="1"/>
    <col min="6" max="6" width="42.140625" bestFit="1" customWidth="1"/>
    <col min="7" max="7" width="4.28515625" customWidth="1"/>
    <col min="8" max="8" width="3.5703125" customWidth="1"/>
    <col min="9" max="9" width="73.28515625" bestFit="1" customWidth="1"/>
  </cols>
  <sheetData>
    <row r="2" spans="2:9" x14ac:dyDescent="0.25">
      <c r="B2" s="3" t="s">
        <v>26</v>
      </c>
      <c r="C2" s="4"/>
      <c r="E2" s="5" t="s">
        <v>27</v>
      </c>
      <c r="F2" s="6"/>
      <c r="G2" s="6"/>
      <c r="H2" s="6"/>
      <c r="I2" s="6"/>
    </row>
    <row r="4" spans="2:9" x14ac:dyDescent="0.25">
      <c r="C4" s="12" t="s">
        <v>6</v>
      </c>
      <c r="F4" s="7" t="s">
        <v>28</v>
      </c>
      <c r="I4" s="7" t="s">
        <v>29</v>
      </c>
    </row>
    <row r="5" spans="2:9" x14ac:dyDescent="0.25">
      <c r="B5" s="2">
        <v>1</v>
      </c>
      <c r="C5" s="10" t="s">
        <v>30</v>
      </c>
      <c r="E5" s="2">
        <v>1</v>
      </c>
      <c r="F5" s="8" t="s">
        <v>31</v>
      </c>
      <c r="H5" s="2">
        <v>1</v>
      </c>
      <c r="I5" s="1" t="s">
        <v>32</v>
      </c>
    </row>
    <row r="6" spans="2:9" x14ac:dyDescent="0.25">
      <c r="B6" s="2">
        <v>2</v>
      </c>
      <c r="C6" s="10" t="s">
        <v>33</v>
      </c>
      <c r="E6" s="2">
        <v>2</v>
      </c>
      <c r="F6" s="8" t="s">
        <v>34</v>
      </c>
      <c r="H6" s="2">
        <v>2</v>
      </c>
      <c r="I6" s="1" t="s">
        <v>35</v>
      </c>
    </row>
    <row r="7" spans="2:9" x14ac:dyDescent="0.25">
      <c r="B7" s="2">
        <v>3</v>
      </c>
      <c r="C7" s="10" t="s">
        <v>36</v>
      </c>
      <c r="E7" s="2">
        <v>3</v>
      </c>
      <c r="F7" s="8" t="s">
        <v>37</v>
      </c>
      <c r="H7" s="2">
        <v>3</v>
      </c>
      <c r="I7" s="1" t="s">
        <v>38</v>
      </c>
    </row>
    <row r="8" spans="2:9" x14ac:dyDescent="0.25">
      <c r="B8" s="2">
        <v>4</v>
      </c>
      <c r="C8" s="10" t="s">
        <v>39</v>
      </c>
      <c r="E8" s="2">
        <v>4</v>
      </c>
      <c r="F8" s="8" t="s">
        <v>40</v>
      </c>
      <c r="H8" s="2">
        <v>4</v>
      </c>
      <c r="I8" s="1" t="s">
        <v>41</v>
      </c>
    </row>
    <row r="9" spans="2:9" x14ac:dyDescent="0.25">
      <c r="B9" s="2">
        <v>5</v>
      </c>
      <c r="C9" s="10" t="s">
        <v>42</v>
      </c>
      <c r="E9" s="2">
        <v>5</v>
      </c>
      <c r="F9" s="8" t="s">
        <v>43</v>
      </c>
      <c r="H9" s="2">
        <v>5</v>
      </c>
      <c r="I9" s="1" t="s">
        <v>44</v>
      </c>
    </row>
    <row r="10" spans="2:9" x14ac:dyDescent="0.25">
      <c r="B10" s="2">
        <v>6</v>
      </c>
      <c r="C10" s="10" t="s">
        <v>45</v>
      </c>
      <c r="E10" s="2">
        <v>6</v>
      </c>
      <c r="F10" s="9" t="s">
        <v>46</v>
      </c>
      <c r="H10" s="2">
        <v>6</v>
      </c>
      <c r="I10" s="1" t="s">
        <v>47</v>
      </c>
    </row>
    <row r="11" spans="2:9" x14ac:dyDescent="0.25">
      <c r="B11" s="2">
        <v>7</v>
      </c>
      <c r="C11" s="10" t="s">
        <v>48</v>
      </c>
      <c r="E11" s="2">
        <v>7</v>
      </c>
      <c r="F11" s="9" t="s">
        <v>49</v>
      </c>
      <c r="H11" s="2">
        <v>7</v>
      </c>
      <c r="I11" s="1" t="s">
        <v>50</v>
      </c>
    </row>
    <row r="12" spans="2:9" x14ac:dyDescent="0.25">
      <c r="B12" s="2">
        <v>8</v>
      </c>
      <c r="C12" s="10" t="s">
        <v>51</v>
      </c>
      <c r="E12" s="2">
        <v>8</v>
      </c>
      <c r="F12" s="8" t="s">
        <v>52</v>
      </c>
      <c r="H12" s="2">
        <v>8</v>
      </c>
      <c r="I12" s="1" t="s">
        <v>53</v>
      </c>
    </row>
    <row r="13" spans="2:9" x14ac:dyDescent="0.25">
      <c r="B13" s="2">
        <v>9</v>
      </c>
      <c r="C13" s="10" t="s">
        <v>54</v>
      </c>
      <c r="E13" s="2">
        <v>9</v>
      </c>
      <c r="F13" s="8" t="s">
        <v>55</v>
      </c>
    </row>
    <row r="14" spans="2:9" x14ac:dyDescent="0.25">
      <c r="B14" s="2">
        <v>10</v>
      </c>
      <c r="C14" s="10" t="s">
        <v>56</v>
      </c>
      <c r="E14" s="2">
        <v>10</v>
      </c>
      <c r="F14" s="8" t="s">
        <v>57</v>
      </c>
    </row>
    <row r="15" spans="2:9" x14ac:dyDescent="0.25">
      <c r="B15" s="2">
        <v>11</v>
      </c>
      <c r="C15" s="10" t="s">
        <v>58</v>
      </c>
    </row>
    <row r="16" spans="2:9" x14ac:dyDescent="0.25">
      <c r="B16" s="2">
        <v>12</v>
      </c>
      <c r="C16" s="10" t="s">
        <v>59</v>
      </c>
    </row>
    <row r="17" spans="2:6" ht="18.75" x14ac:dyDescent="0.3">
      <c r="B17" s="2">
        <v>13</v>
      </c>
      <c r="C17" s="10" t="s">
        <v>60</v>
      </c>
      <c r="F17" s="304" t="s">
        <v>688</v>
      </c>
    </row>
    <row r="18" spans="2:6" ht="18.75" x14ac:dyDescent="0.25">
      <c r="B18" s="2">
        <v>14</v>
      </c>
      <c r="C18" s="10" t="s">
        <v>61</v>
      </c>
      <c r="E18" s="2">
        <v>1</v>
      </c>
      <c r="F18" s="305" t="s">
        <v>689</v>
      </c>
    </row>
    <row r="19" spans="2:6" ht="18.75" x14ac:dyDescent="0.25">
      <c r="B19" s="2">
        <v>15</v>
      </c>
      <c r="C19" s="10" t="s">
        <v>62</v>
      </c>
      <c r="E19" s="2">
        <v>2</v>
      </c>
      <c r="F19" s="305" t="s">
        <v>690</v>
      </c>
    </row>
    <row r="20" spans="2:6" ht="18.75" x14ac:dyDescent="0.25">
      <c r="B20" s="2">
        <v>16</v>
      </c>
      <c r="C20" s="10" t="s">
        <v>63</v>
      </c>
      <c r="E20" s="2">
        <v>3</v>
      </c>
      <c r="F20" s="305" t="s">
        <v>691</v>
      </c>
    </row>
    <row r="21" spans="2:6" ht="18.75" x14ac:dyDescent="0.25">
      <c r="B21" s="2">
        <v>17</v>
      </c>
      <c r="C21" s="10" t="s">
        <v>64</v>
      </c>
      <c r="E21" s="2">
        <v>4</v>
      </c>
      <c r="F21" s="305" t="s">
        <v>692</v>
      </c>
    </row>
    <row r="22" spans="2:6" ht="18.75" x14ac:dyDescent="0.25">
      <c r="B22" s="2">
        <v>18</v>
      </c>
      <c r="C22" s="10" t="s">
        <v>65</v>
      </c>
      <c r="E22" s="2">
        <v>5</v>
      </c>
      <c r="F22" s="306" t="s">
        <v>693</v>
      </c>
    </row>
    <row r="23" spans="2:6" x14ac:dyDescent="0.25">
      <c r="B23" s="2">
        <v>19</v>
      </c>
      <c r="C23" s="10" t="s">
        <v>66</v>
      </c>
    </row>
    <row r="24" spans="2:6" x14ac:dyDescent="0.25">
      <c r="B24" s="2">
        <v>20</v>
      </c>
      <c r="C24" s="10" t="s">
        <v>67</v>
      </c>
    </row>
    <row r="25" spans="2:6" x14ac:dyDescent="0.25">
      <c r="B25" s="2">
        <v>21</v>
      </c>
      <c r="C25" s="10" t="s">
        <v>68</v>
      </c>
    </row>
    <row r="26" spans="2:6" x14ac:dyDescent="0.25">
      <c r="B26" s="2">
        <v>22</v>
      </c>
      <c r="C26" s="10" t="s">
        <v>69</v>
      </c>
    </row>
    <row r="27" spans="2:6" x14ac:dyDescent="0.25">
      <c r="B27" s="2">
        <v>23</v>
      </c>
      <c r="C27" s="10" t="s">
        <v>70</v>
      </c>
    </row>
    <row r="28" spans="2:6" x14ac:dyDescent="0.25">
      <c r="B28" s="2">
        <v>24</v>
      </c>
      <c r="C28" s="10" t="s">
        <v>71</v>
      </c>
    </row>
    <row r="29" spans="2:6" x14ac:dyDescent="0.25">
      <c r="B29" s="2">
        <v>25</v>
      </c>
      <c r="C29" s="10" t="s">
        <v>72</v>
      </c>
    </row>
    <row r="30" spans="2:6" x14ac:dyDescent="0.25">
      <c r="B30" s="2">
        <v>26</v>
      </c>
      <c r="C30" s="10" t="s">
        <v>73</v>
      </c>
    </row>
    <row r="31" spans="2:6" x14ac:dyDescent="0.25">
      <c r="B31" s="2">
        <v>27</v>
      </c>
      <c r="C31" s="10" t="s">
        <v>74</v>
      </c>
    </row>
    <row r="32" spans="2:6" x14ac:dyDescent="0.25">
      <c r="B32" s="2">
        <v>28</v>
      </c>
      <c r="C32" s="10" t="s">
        <v>75</v>
      </c>
    </row>
    <row r="33" spans="2:3" x14ac:dyDescent="0.25">
      <c r="B33" s="2">
        <v>29</v>
      </c>
      <c r="C33" s="10" t="s">
        <v>76</v>
      </c>
    </row>
    <row r="34" spans="2:3" x14ac:dyDescent="0.25">
      <c r="B34" s="2">
        <v>30</v>
      </c>
      <c r="C34" s="10" t="s">
        <v>77</v>
      </c>
    </row>
    <row r="35" spans="2:3" x14ac:dyDescent="0.25">
      <c r="B35" s="2">
        <v>31</v>
      </c>
      <c r="C35" s="10" t="s">
        <v>78</v>
      </c>
    </row>
    <row r="36" spans="2:3" x14ac:dyDescent="0.25">
      <c r="B36" s="2">
        <v>32</v>
      </c>
      <c r="C36" s="10" t="s">
        <v>79</v>
      </c>
    </row>
    <row r="37" spans="2:3" x14ac:dyDescent="0.25">
      <c r="B37" s="2">
        <v>33</v>
      </c>
      <c r="C37" s="10" t="s">
        <v>80</v>
      </c>
    </row>
    <row r="38" spans="2:3" x14ac:dyDescent="0.25">
      <c r="B38" s="2">
        <v>34</v>
      </c>
      <c r="C38" s="10" t="s">
        <v>81</v>
      </c>
    </row>
    <row r="39" spans="2:3" x14ac:dyDescent="0.25">
      <c r="B39" s="2">
        <v>35</v>
      </c>
      <c r="C39" s="10" t="s">
        <v>82</v>
      </c>
    </row>
    <row r="40" spans="2:3" x14ac:dyDescent="0.25">
      <c r="B40" s="2">
        <v>36</v>
      </c>
      <c r="C40" s="10" t="s">
        <v>83</v>
      </c>
    </row>
    <row r="41" spans="2:3" x14ac:dyDescent="0.25">
      <c r="B41" s="2">
        <v>37</v>
      </c>
      <c r="C41" s="10" t="s">
        <v>84</v>
      </c>
    </row>
    <row r="42" spans="2:3" x14ac:dyDescent="0.25">
      <c r="B42" s="2">
        <v>38</v>
      </c>
      <c r="C42" s="10" t="s">
        <v>85</v>
      </c>
    </row>
    <row r="43" spans="2:3" x14ac:dyDescent="0.25">
      <c r="B43" s="2">
        <v>39</v>
      </c>
      <c r="C43" s="10" t="s">
        <v>86</v>
      </c>
    </row>
    <row r="44" spans="2:3" x14ac:dyDescent="0.25">
      <c r="B44" s="2">
        <v>40</v>
      </c>
      <c r="C44" s="10" t="s">
        <v>87</v>
      </c>
    </row>
    <row r="45" spans="2:3" x14ac:dyDescent="0.25">
      <c r="B45" s="2">
        <v>41</v>
      </c>
      <c r="C45" s="10" t="s">
        <v>88</v>
      </c>
    </row>
    <row r="46" spans="2:3" x14ac:dyDescent="0.25">
      <c r="B46" s="2">
        <v>42</v>
      </c>
      <c r="C46" s="10" t="s">
        <v>89</v>
      </c>
    </row>
    <row r="47" spans="2:3" x14ac:dyDescent="0.25">
      <c r="B47" s="2">
        <v>43</v>
      </c>
      <c r="C47" s="10" t="s">
        <v>90</v>
      </c>
    </row>
    <row r="48" spans="2:3" x14ac:dyDescent="0.25">
      <c r="B48" s="2">
        <v>44</v>
      </c>
      <c r="C48" s="10" t="s">
        <v>91</v>
      </c>
    </row>
    <row r="49" spans="2:3" x14ac:dyDescent="0.25">
      <c r="B49" s="2">
        <v>45</v>
      </c>
      <c r="C49" s="10" t="s">
        <v>92</v>
      </c>
    </row>
    <row r="50" spans="2:3" x14ac:dyDescent="0.25">
      <c r="B50" s="2">
        <v>46</v>
      </c>
      <c r="C50" s="10" t="s">
        <v>93</v>
      </c>
    </row>
    <row r="51" spans="2:3" x14ac:dyDescent="0.25">
      <c r="B51" s="2">
        <v>47</v>
      </c>
      <c r="C51" s="10" t="s">
        <v>94</v>
      </c>
    </row>
    <row r="52" spans="2:3" x14ac:dyDescent="0.25">
      <c r="B52" s="2">
        <v>48</v>
      </c>
      <c r="C52" s="10" t="s">
        <v>95</v>
      </c>
    </row>
    <row r="53" spans="2:3" x14ac:dyDescent="0.25">
      <c r="B53" s="2">
        <v>49</v>
      </c>
      <c r="C53" s="10" t="s">
        <v>96</v>
      </c>
    </row>
    <row r="54" spans="2:3" x14ac:dyDescent="0.25">
      <c r="B54" s="2">
        <v>50</v>
      </c>
      <c r="C54" s="10" t="s">
        <v>97</v>
      </c>
    </row>
    <row r="55" spans="2:3" x14ac:dyDescent="0.25">
      <c r="B55" s="2">
        <v>51</v>
      </c>
      <c r="C55" s="10" t="s">
        <v>98</v>
      </c>
    </row>
    <row r="56" spans="2:3" x14ac:dyDescent="0.25">
      <c r="B56" s="2">
        <v>52</v>
      </c>
      <c r="C56" s="10" t="s">
        <v>99</v>
      </c>
    </row>
    <row r="57" spans="2:3" x14ac:dyDescent="0.25">
      <c r="B57" s="2">
        <v>53</v>
      </c>
      <c r="C57" s="10" t="s">
        <v>100</v>
      </c>
    </row>
    <row r="58" spans="2:3" x14ac:dyDescent="0.25">
      <c r="B58" s="2">
        <v>54</v>
      </c>
      <c r="C58" s="10" t="s">
        <v>101</v>
      </c>
    </row>
    <row r="59" spans="2:3" x14ac:dyDescent="0.25">
      <c r="B59" s="2">
        <v>55</v>
      </c>
      <c r="C59" s="10" t="s">
        <v>102</v>
      </c>
    </row>
    <row r="60" spans="2:3" x14ac:dyDescent="0.25">
      <c r="B60" s="2">
        <v>56</v>
      </c>
      <c r="C60" s="10" t="s">
        <v>103</v>
      </c>
    </row>
    <row r="61" spans="2:3" x14ac:dyDescent="0.25">
      <c r="B61" s="2">
        <v>57</v>
      </c>
      <c r="C61" s="10" t="s">
        <v>104</v>
      </c>
    </row>
    <row r="62" spans="2:3" x14ac:dyDescent="0.25">
      <c r="B62" s="2">
        <v>58</v>
      </c>
      <c r="C62" s="10" t="s">
        <v>105</v>
      </c>
    </row>
    <row r="63" spans="2:3" x14ac:dyDescent="0.25">
      <c r="B63" s="2">
        <v>59</v>
      </c>
      <c r="C63" s="10" t="s">
        <v>106</v>
      </c>
    </row>
    <row r="64" spans="2:3" x14ac:dyDescent="0.25">
      <c r="B64" s="2">
        <v>60</v>
      </c>
      <c r="C64" s="10" t="s">
        <v>107</v>
      </c>
    </row>
    <row r="65" spans="2:3" x14ac:dyDescent="0.25">
      <c r="B65" s="2">
        <v>61</v>
      </c>
      <c r="C65" s="10" t="s">
        <v>108</v>
      </c>
    </row>
    <row r="66" spans="2:3" x14ac:dyDescent="0.25">
      <c r="B66" s="2">
        <v>62</v>
      </c>
      <c r="C66" s="10" t="s">
        <v>109</v>
      </c>
    </row>
    <row r="67" spans="2:3" x14ac:dyDescent="0.25">
      <c r="B67" s="2">
        <v>63</v>
      </c>
      <c r="C67" s="10" t="s">
        <v>110</v>
      </c>
    </row>
    <row r="68" spans="2:3" x14ac:dyDescent="0.25">
      <c r="B68" s="2">
        <v>64</v>
      </c>
      <c r="C68" s="10" t="s">
        <v>111</v>
      </c>
    </row>
    <row r="69" spans="2:3" x14ac:dyDescent="0.25">
      <c r="B69" s="2">
        <v>65</v>
      </c>
      <c r="C69" s="10" t="s">
        <v>112</v>
      </c>
    </row>
    <row r="70" spans="2:3" x14ac:dyDescent="0.25">
      <c r="B70" s="2">
        <v>66</v>
      </c>
      <c r="C70" s="10" t="s">
        <v>113</v>
      </c>
    </row>
    <row r="71" spans="2:3" x14ac:dyDescent="0.25">
      <c r="B71" s="2">
        <v>67</v>
      </c>
      <c r="C71" s="10" t="s">
        <v>114</v>
      </c>
    </row>
    <row r="72" spans="2:3" x14ac:dyDescent="0.25">
      <c r="B72" s="2">
        <v>68</v>
      </c>
      <c r="C72" s="10" t="s">
        <v>115</v>
      </c>
    </row>
    <row r="73" spans="2:3" x14ac:dyDescent="0.25">
      <c r="B73" s="2">
        <v>69</v>
      </c>
      <c r="C73" s="10" t="s">
        <v>116</v>
      </c>
    </row>
    <row r="74" spans="2:3" x14ac:dyDescent="0.25">
      <c r="B74" s="2">
        <v>70</v>
      </c>
      <c r="C74" s="10" t="s">
        <v>117</v>
      </c>
    </row>
    <row r="75" spans="2:3" x14ac:dyDescent="0.25">
      <c r="B75" s="2">
        <v>71</v>
      </c>
      <c r="C75" s="10" t="s">
        <v>118</v>
      </c>
    </row>
    <row r="76" spans="2:3" x14ac:dyDescent="0.25">
      <c r="B76" s="2">
        <v>72</v>
      </c>
      <c r="C76" s="10" t="s">
        <v>119</v>
      </c>
    </row>
    <row r="77" spans="2:3" x14ac:dyDescent="0.25">
      <c r="B77" s="2">
        <v>73</v>
      </c>
      <c r="C77" s="10" t="s">
        <v>120</v>
      </c>
    </row>
    <row r="78" spans="2:3" x14ac:dyDescent="0.25">
      <c r="B78" s="2">
        <v>74</v>
      </c>
      <c r="C78" s="10" t="s">
        <v>121</v>
      </c>
    </row>
    <row r="79" spans="2:3" x14ac:dyDescent="0.25">
      <c r="B79" s="2">
        <v>75</v>
      </c>
      <c r="C79" s="10" t="s">
        <v>122</v>
      </c>
    </row>
    <row r="80" spans="2:3" x14ac:dyDescent="0.25">
      <c r="B80" s="2">
        <v>76</v>
      </c>
      <c r="C80" s="10" t="s">
        <v>123</v>
      </c>
    </row>
    <row r="81" spans="2:3" x14ac:dyDescent="0.25">
      <c r="B81" s="2">
        <v>77</v>
      </c>
      <c r="C81" s="10" t="s">
        <v>124</v>
      </c>
    </row>
    <row r="82" spans="2:3" x14ac:dyDescent="0.25">
      <c r="B82" s="2">
        <v>78</v>
      </c>
      <c r="C82" s="10" t="s">
        <v>125</v>
      </c>
    </row>
    <row r="83" spans="2:3" x14ac:dyDescent="0.25">
      <c r="B83" s="2">
        <v>79</v>
      </c>
      <c r="C83" s="10" t="s">
        <v>126</v>
      </c>
    </row>
    <row r="84" spans="2:3" x14ac:dyDescent="0.25">
      <c r="B84" s="2">
        <v>80</v>
      </c>
      <c r="C84" s="10" t="s">
        <v>127</v>
      </c>
    </row>
    <row r="85" spans="2:3" x14ac:dyDescent="0.25">
      <c r="B85" s="2">
        <v>81</v>
      </c>
      <c r="C85" s="10" t="s">
        <v>128</v>
      </c>
    </row>
    <row r="86" spans="2:3" x14ac:dyDescent="0.25">
      <c r="B86" s="2">
        <v>82</v>
      </c>
      <c r="C86" s="10" t="s">
        <v>129</v>
      </c>
    </row>
    <row r="87" spans="2:3" x14ac:dyDescent="0.25">
      <c r="B87" s="2">
        <v>83</v>
      </c>
      <c r="C87" s="10" t="s">
        <v>130</v>
      </c>
    </row>
    <row r="88" spans="2:3" x14ac:dyDescent="0.25">
      <c r="B88" s="2">
        <v>84</v>
      </c>
      <c r="C88" s="10" t="s">
        <v>131</v>
      </c>
    </row>
    <row r="89" spans="2:3" x14ac:dyDescent="0.25">
      <c r="B89" s="2">
        <v>85</v>
      </c>
      <c r="C89" s="10" t="s">
        <v>132</v>
      </c>
    </row>
    <row r="90" spans="2:3" x14ac:dyDescent="0.25">
      <c r="B90" s="2">
        <v>86</v>
      </c>
      <c r="C90" s="10" t="s">
        <v>133</v>
      </c>
    </row>
    <row r="91" spans="2:3" x14ac:dyDescent="0.25">
      <c r="B91" s="2">
        <v>87</v>
      </c>
      <c r="C91" s="10" t="s">
        <v>134</v>
      </c>
    </row>
    <row r="92" spans="2:3" x14ac:dyDescent="0.25">
      <c r="B92" s="2">
        <v>88</v>
      </c>
      <c r="C92" s="10" t="s">
        <v>135</v>
      </c>
    </row>
    <row r="93" spans="2:3" x14ac:dyDescent="0.25">
      <c r="B93" s="2">
        <v>89</v>
      </c>
      <c r="C93" s="10" t="s">
        <v>136</v>
      </c>
    </row>
    <row r="94" spans="2:3" x14ac:dyDescent="0.25">
      <c r="B94" s="2">
        <v>90</v>
      </c>
      <c r="C94" s="10" t="s">
        <v>137</v>
      </c>
    </row>
    <row r="95" spans="2:3" x14ac:dyDescent="0.25">
      <c r="B95" s="2">
        <v>91</v>
      </c>
      <c r="C95" s="10" t="s">
        <v>138</v>
      </c>
    </row>
    <row r="96" spans="2:3" x14ac:dyDescent="0.25">
      <c r="B96" s="2">
        <v>92</v>
      </c>
      <c r="C96" s="10" t="s">
        <v>139</v>
      </c>
    </row>
    <row r="97" spans="2:3" x14ac:dyDescent="0.25">
      <c r="B97" s="2">
        <v>93</v>
      </c>
      <c r="C97" s="10" t="s">
        <v>140</v>
      </c>
    </row>
    <row r="98" spans="2:3" x14ac:dyDescent="0.25">
      <c r="B98" s="2">
        <v>94</v>
      </c>
      <c r="C98" s="10" t="s">
        <v>141</v>
      </c>
    </row>
    <row r="99" spans="2:3" x14ac:dyDescent="0.25">
      <c r="B99" s="2">
        <v>95</v>
      </c>
      <c r="C99" s="10" t="s">
        <v>142</v>
      </c>
    </row>
    <row r="100" spans="2:3" x14ac:dyDescent="0.25">
      <c r="B100" s="2">
        <v>96</v>
      </c>
      <c r="C100" s="10" t="s">
        <v>143</v>
      </c>
    </row>
    <row r="101" spans="2:3" x14ac:dyDescent="0.25">
      <c r="B101" s="2">
        <v>97</v>
      </c>
      <c r="C101" s="10" t="s">
        <v>144</v>
      </c>
    </row>
    <row r="102" spans="2:3" x14ac:dyDescent="0.25">
      <c r="B102" s="2">
        <v>98</v>
      </c>
      <c r="C102" s="10" t="s">
        <v>145</v>
      </c>
    </row>
    <row r="103" spans="2:3" x14ac:dyDescent="0.25">
      <c r="B103" s="2">
        <v>99</v>
      </c>
      <c r="C103" s="10" t="s">
        <v>146</v>
      </c>
    </row>
    <row r="104" spans="2:3" x14ac:dyDescent="0.25">
      <c r="B104" s="2">
        <v>100</v>
      </c>
      <c r="C104" s="10" t="s">
        <v>147</v>
      </c>
    </row>
    <row r="105" spans="2:3" x14ac:dyDescent="0.25">
      <c r="B105" s="2">
        <v>101</v>
      </c>
      <c r="C105" s="10" t="s">
        <v>148</v>
      </c>
    </row>
    <row r="106" spans="2:3" x14ac:dyDescent="0.25">
      <c r="B106" s="2">
        <v>102</v>
      </c>
      <c r="C106" s="10" t="s">
        <v>149</v>
      </c>
    </row>
    <row r="107" spans="2:3" x14ac:dyDescent="0.25">
      <c r="B107" s="2">
        <v>103</v>
      </c>
      <c r="C107" s="10" t="s">
        <v>150</v>
      </c>
    </row>
    <row r="108" spans="2:3" x14ac:dyDescent="0.25">
      <c r="B108" s="2">
        <v>104</v>
      </c>
      <c r="C108" s="10" t="s">
        <v>151</v>
      </c>
    </row>
    <row r="109" spans="2:3" x14ac:dyDescent="0.25">
      <c r="B109" s="2">
        <v>105</v>
      </c>
      <c r="C109" s="10" t="s">
        <v>152</v>
      </c>
    </row>
    <row r="110" spans="2:3" x14ac:dyDescent="0.25">
      <c r="B110" s="2">
        <v>106</v>
      </c>
      <c r="C110" s="10" t="s">
        <v>153</v>
      </c>
    </row>
    <row r="111" spans="2:3" x14ac:dyDescent="0.25">
      <c r="B111" s="2">
        <v>107</v>
      </c>
      <c r="C111" s="10" t="s">
        <v>154</v>
      </c>
    </row>
    <row r="112" spans="2:3" x14ac:dyDescent="0.25">
      <c r="B112" s="2">
        <v>108</v>
      </c>
      <c r="C112" s="10" t="s">
        <v>155</v>
      </c>
    </row>
    <row r="113" spans="2:3" x14ac:dyDescent="0.25">
      <c r="B113" s="2">
        <v>109</v>
      </c>
      <c r="C113" s="10" t="s">
        <v>156</v>
      </c>
    </row>
    <row r="114" spans="2:3" x14ac:dyDescent="0.25">
      <c r="B114" s="2">
        <v>110</v>
      </c>
      <c r="C114" s="10" t="s">
        <v>157</v>
      </c>
    </row>
    <row r="115" spans="2:3" x14ac:dyDescent="0.25">
      <c r="B115" s="2">
        <v>111</v>
      </c>
      <c r="C115" s="10" t="s">
        <v>158</v>
      </c>
    </row>
    <row r="116" spans="2:3" x14ac:dyDescent="0.25">
      <c r="B116" s="2">
        <v>112</v>
      </c>
      <c r="C116" s="10" t="s">
        <v>159</v>
      </c>
    </row>
    <row r="117" spans="2:3" x14ac:dyDescent="0.25">
      <c r="B117" s="2">
        <v>113</v>
      </c>
      <c r="C117" s="10" t="s">
        <v>160</v>
      </c>
    </row>
    <row r="118" spans="2:3" x14ac:dyDescent="0.25">
      <c r="B118" s="2">
        <v>114</v>
      </c>
      <c r="C118" s="10" t="s">
        <v>161</v>
      </c>
    </row>
    <row r="119" spans="2:3" x14ac:dyDescent="0.25">
      <c r="B119" s="2">
        <v>115</v>
      </c>
      <c r="C119" s="10" t="s">
        <v>162</v>
      </c>
    </row>
    <row r="120" spans="2:3" x14ac:dyDescent="0.25">
      <c r="B120" s="2">
        <v>116</v>
      </c>
      <c r="C120" s="10" t="s">
        <v>163</v>
      </c>
    </row>
    <row r="121" spans="2:3" x14ac:dyDescent="0.25">
      <c r="B121" s="2">
        <v>117</v>
      </c>
      <c r="C121" s="10" t="s">
        <v>164</v>
      </c>
    </row>
    <row r="122" spans="2:3" x14ac:dyDescent="0.25">
      <c r="B122" s="2">
        <v>118</v>
      </c>
      <c r="C122" s="10" t="s">
        <v>165</v>
      </c>
    </row>
    <row r="123" spans="2:3" x14ac:dyDescent="0.25">
      <c r="B123" s="2">
        <v>119</v>
      </c>
      <c r="C123" s="10" t="s">
        <v>166</v>
      </c>
    </row>
    <row r="124" spans="2:3" x14ac:dyDescent="0.25">
      <c r="B124" s="2">
        <v>120</v>
      </c>
      <c r="C124" s="10" t="s">
        <v>167</v>
      </c>
    </row>
    <row r="125" spans="2:3" x14ac:dyDescent="0.25">
      <c r="B125" s="2">
        <v>121</v>
      </c>
      <c r="C125" s="10" t="s">
        <v>168</v>
      </c>
    </row>
    <row r="126" spans="2:3" x14ac:dyDescent="0.25">
      <c r="B126" s="2">
        <v>122</v>
      </c>
      <c r="C126" s="10" t="s">
        <v>169</v>
      </c>
    </row>
    <row r="127" spans="2:3" x14ac:dyDescent="0.25">
      <c r="B127" s="2">
        <v>123</v>
      </c>
      <c r="C127" s="10" t="s">
        <v>170</v>
      </c>
    </row>
    <row r="128" spans="2:3" x14ac:dyDescent="0.25">
      <c r="B128" s="2">
        <v>124</v>
      </c>
      <c r="C128" s="10" t="s">
        <v>171</v>
      </c>
    </row>
    <row r="129" spans="2:3" x14ac:dyDescent="0.25">
      <c r="B129" s="2">
        <v>125</v>
      </c>
      <c r="C129" s="10" t="s">
        <v>172</v>
      </c>
    </row>
    <row r="130" spans="2:3" x14ac:dyDescent="0.25">
      <c r="B130" s="2">
        <v>126</v>
      </c>
      <c r="C130" s="10" t="s">
        <v>173</v>
      </c>
    </row>
    <row r="131" spans="2:3" x14ac:dyDescent="0.25">
      <c r="B131" s="2">
        <v>127</v>
      </c>
      <c r="C131" s="10" t="s">
        <v>174</v>
      </c>
    </row>
    <row r="132" spans="2:3" x14ac:dyDescent="0.25">
      <c r="B132" s="2">
        <v>128</v>
      </c>
      <c r="C132" s="10" t="s">
        <v>175</v>
      </c>
    </row>
    <row r="133" spans="2:3" x14ac:dyDescent="0.25">
      <c r="B133" s="2">
        <v>129</v>
      </c>
      <c r="C133" s="10" t="s">
        <v>176</v>
      </c>
    </row>
    <row r="134" spans="2:3" x14ac:dyDescent="0.25">
      <c r="B134" s="2">
        <v>130</v>
      </c>
      <c r="C134" s="10" t="s">
        <v>177</v>
      </c>
    </row>
    <row r="135" spans="2:3" x14ac:dyDescent="0.25">
      <c r="B135" s="2">
        <v>131</v>
      </c>
      <c r="C135" s="10" t="s">
        <v>178</v>
      </c>
    </row>
    <row r="136" spans="2:3" x14ac:dyDescent="0.25">
      <c r="B136" s="2">
        <v>132</v>
      </c>
      <c r="C136" s="10" t="s">
        <v>179</v>
      </c>
    </row>
    <row r="137" spans="2:3" x14ac:dyDescent="0.25">
      <c r="B137" s="2">
        <v>133</v>
      </c>
      <c r="C137" s="10" t="s">
        <v>180</v>
      </c>
    </row>
    <row r="138" spans="2:3" x14ac:dyDescent="0.25">
      <c r="B138" s="2">
        <v>134</v>
      </c>
      <c r="C138" s="10" t="s">
        <v>181</v>
      </c>
    </row>
    <row r="139" spans="2:3" x14ac:dyDescent="0.25">
      <c r="B139" s="2">
        <v>135</v>
      </c>
      <c r="C139" s="10" t="s">
        <v>182</v>
      </c>
    </row>
    <row r="140" spans="2:3" x14ac:dyDescent="0.25">
      <c r="B140" s="2">
        <v>136</v>
      </c>
      <c r="C140" s="10" t="s">
        <v>183</v>
      </c>
    </row>
    <row r="141" spans="2:3" x14ac:dyDescent="0.25">
      <c r="B141" s="2">
        <v>137</v>
      </c>
      <c r="C141" s="10" t="s">
        <v>184</v>
      </c>
    </row>
    <row r="142" spans="2:3" x14ac:dyDescent="0.25">
      <c r="B142" s="2">
        <v>138</v>
      </c>
      <c r="C142" s="10" t="s">
        <v>185</v>
      </c>
    </row>
    <row r="143" spans="2:3" x14ac:dyDescent="0.25">
      <c r="B143" s="2">
        <v>139</v>
      </c>
      <c r="C143" s="10" t="s">
        <v>186</v>
      </c>
    </row>
    <row r="144" spans="2:3" x14ac:dyDescent="0.25">
      <c r="B144" s="2">
        <v>140</v>
      </c>
      <c r="C144" s="10" t="s">
        <v>187</v>
      </c>
    </row>
    <row r="145" spans="2:3" x14ac:dyDescent="0.25">
      <c r="B145" s="2">
        <v>141</v>
      </c>
      <c r="C145" s="10" t="s">
        <v>188</v>
      </c>
    </row>
    <row r="146" spans="2:3" x14ac:dyDescent="0.25">
      <c r="B146" s="2">
        <v>142</v>
      </c>
      <c r="C146" s="10" t="s">
        <v>189</v>
      </c>
    </row>
    <row r="147" spans="2:3" x14ac:dyDescent="0.25">
      <c r="B147" s="2">
        <v>143</v>
      </c>
      <c r="C147" s="10" t="s">
        <v>190</v>
      </c>
    </row>
    <row r="148" spans="2:3" x14ac:dyDescent="0.25">
      <c r="B148" s="2">
        <v>144</v>
      </c>
      <c r="C148" s="10" t="s">
        <v>191</v>
      </c>
    </row>
    <row r="149" spans="2:3" x14ac:dyDescent="0.25">
      <c r="B149" s="2">
        <v>145</v>
      </c>
      <c r="C149" s="10" t="s">
        <v>192</v>
      </c>
    </row>
    <row r="150" spans="2:3" x14ac:dyDescent="0.25">
      <c r="B150" s="2">
        <v>146</v>
      </c>
      <c r="C150" s="10" t="s">
        <v>193</v>
      </c>
    </row>
    <row r="151" spans="2:3" x14ac:dyDescent="0.25">
      <c r="B151" s="2">
        <v>147</v>
      </c>
      <c r="C151" s="10" t="s">
        <v>194</v>
      </c>
    </row>
    <row r="152" spans="2:3" x14ac:dyDescent="0.25">
      <c r="B152" s="2">
        <v>148</v>
      </c>
      <c r="C152" s="10" t="s">
        <v>195</v>
      </c>
    </row>
    <row r="153" spans="2:3" x14ac:dyDescent="0.25">
      <c r="B153" s="2">
        <v>149</v>
      </c>
      <c r="C153" s="10" t="s">
        <v>196</v>
      </c>
    </row>
    <row r="154" spans="2:3" x14ac:dyDescent="0.25">
      <c r="B154" s="2">
        <v>150</v>
      </c>
      <c r="C154" s="10" t="s">
        <v>197</v>
      </c>
    </row>
    <row r="155" spans="2:3" x14ac:dyDescent="0.25">
      <c r="B155" s="2">
        <v>151</v>
      </c>
      <c r="C155" s="10" t="s">
        <v>198</v>
      </c>
    </row>
    <row r="156" spans="2:3" x14ac:dyDescent="0.25">
      <c r="B156" s="2">
        <v>152</v>
      </c>
      <c r="C156" s="10" t="s">
        <v>199</v>
      </c>
    </row>
    <row r="157" spans="2:3" x14ac:dyDescent="0.25">
      <c r="B157" s="2">
        <v>153</v>
      </c>
      <c r="C157" s="10" t="s">
        <v>200</v>
      </c>
    </row>
    <row r="158" spans="2:3" x14ac:dyDescent="0.25">
      <c r="B158" s="2">
        <v>154</v>
      </c>
      <c r="C158" s="10" t="s">
        <v>201</v>
      </c>
    </row>
    <row r="159" spans="2:3" x14ac:dyDescent="0.25">
      <c r="B159" s="2">
        <v>155</v>
      </c>
      <c r="C159" s="10" t="s">
        <v>202</v>
      </c>
    </row>
    <row r="160" spans="2:3" x14ac:dyDescent="0.25">
      <c r="B160" s="2">
        <v>156</v>
      </c>
      <c r="C160" s="10" t="s">
        <v>203</v>
      </c>
    </row>
    <row r="161" spans="2:3" x14ac:dyDescent="0.25">
      <c r="B161" s="2">
        <v>157</v>
      </c>
      <c r="C161" s="10" t="s">
        <v>204</v>
      </c>
    </row>
    <row r="162" spans="2:3" x14ac:dyDescent="0.25">
      <c r="B162" s="2">
        <v>158</v>
      </c>
      <c r="C162" s="10" t="s">
        <v>205</v>
      </c>
    </row>
    <row r="163" spans="2:3" x14ac:dyDescent="0.25">
      <c r="B163" s="2">
        <v>159</v>
      </c>
      <c r="C163" s="10" t="s">
        <v>206</v>
      </c>
    </row>
    <row r="164" spans="2:3" x14ac:dyDescent="0.25">
      <c r="B164" s="2">
        <v>160</v>
      </c>
      <c r="C164" s="10" t="s">
        <v>207</v>
      </c>
    </row>
    <row r="165" spans="2:3" x14ac:dyDescent="0.25">
      <c r="B165" s="2">
        <v>161</v>
      </c>
      <c r="C165" s="10" t="s">
        <v>208</v>
      </c>
    </row>
    <row r="166" spans="2:3" x14ac:dyDescent="0.25">
      <c r="B166" s="2">
        <v>162</v>
      </c>
      <c r="C166" s="10" t="s">
        <v>209</v>
      </c>
    </row>
    <row r="167" spans="2:3" x14ac:dyDescent="0.25">
      <c r="B167" s="2">
        <v>163</v>
      </c>
      <c r="C167" s="10" t="s">
        <v>210</v>
      </c>
    </row>
    <row r="168" spans="2:3" x14ac:dyDescent="0.25">
      <c r="B168" s="2">
        <v>164</v>
      </c>
      <c r="C168" s="10" t="s">
        <v>211</v>
      </c>
    </row>
    <row r="169" spans="2:3" x14ac:dyDescent="0.25">
      <c r="B169" s="2">
        <v>165</v>
      </c>
      <c r="C169" s="10" t="s">
        <v>212</v>
      </c>
    </row>
    <row r="170" spans="2:3" x14ac:dyDescent="0.25">
      <c r="B170" s="2">
        <v>166</v>
      </c>
      <c r="C170" s="10" t="s">
        <v>213</v>
      </c>
    </row>
    <row r="171" spans="2:3" x14ac:dyDescent="0.25">
      <c r="B171" s="2">
        <v>167</v>
      </c>
      <c r="C171" s="10" t="s">
        <v>214</v>
      </c>
    </row>
    <row r="172" spans="2:3" x14ac:dyDescent="0.25">
      <c r="B172" s="2">
        <v>168</v>
      </c>
      <c r="C172" s="10" t="s">
        <v>215</v>
      </c>
    </row>
    <row r="173" spans="2:3" x14ac:dyDescent="0.25">
      <c r="B173" s="2">
        <v>169</v>
      </c>
      <c r="C173" s="10" t="s">
        <v>216</v>
      </c>
    </row>
    <row r="174" spans="2:3" x14ac:dyDescent="0.25">
      <c r="B174" s="2">
        <v>170</v>
      </c>
      <c r="C174" s="10" t="s">
        <v>217</v>
      </c>
    </row>
    <row r="175" spans="2:3" x14ac:dyDescent="0.25">
      <c r="B175" s="2">
        <v>171</v>
      </c>
      <c r="C175" s="10" t="s">
        <v>218</v>
      </c>
    </row>
    <row r="176" spans="2:3" x14ac:dyDescent="0.25">
      <c r="B176" s="2">
        <v>172</v>
      </c>
      <c r="C176" s="10" t="s">
        <v>219</v>
      </c>
    </row>
    <row r="177" spans="2:3" x14ac:dyDescent="0.25">
      <c r="B177" s="2">
        <v>173</v>
      </c>
      <c r="C177" s="10" t="s">
        <v>220</v>
      </c>
    </row>
    <row r="178" spans="2:3" x14ac:dyDescent="0.25">
      <c r="B178" s="2">
        <v>174</v>
      </c>
      <c r="C178" s="10" t="s">
        <v>221</v>
      </c>
    </row>
    <row r="179" spans="2:3" x14ac:dyDescent="0.25">
      <c r="B179" s="2">
        <v>175</v>
      </c>
      <c r="C179" s="10" t="s">
        <v>222</v>
      </c>
    </row>
    <row r="180" spans="2:3" x14ac:dyDescent="0.25">
      <c r="B180" s="2">
        <v>176</v>
      </c>
      <c r="C180" s="10" t="s">
        <v>223</v>
      </c>
    </row>
    <row r="181" spans="2:3" x14ac:dyDescent="0.25">
      <c r="B181" s="2">
        <v>177</v>
      </c>
      <c r="C181" s="10" t="s">
        <v>224</v>
      </c>
    </row>
    <row r="182" spans="2:3" x14ac:dyDescent="0.25">
      <c r="B182" s="2">
        <v>178</v>
      </c>
      <c r="C182" s="10" t="s">
        <v>225</v>
      </c>
    </row>
    <row r="183" spans="2:3" x14ac:dyDescent="0.25">
      <c r="B183" s="2">
        <v>179</v>
      </c>
      <c r="C183" s="10" t="s">
        <v>226</v>
      </c>
    </row>
    <row r="184" spans="2:3" x14ac:dyDescent="0.25">
      <c r="B184" s="2">
        <v>180</v>
      </c>
      <c r="C184" s="10" t="s">
        <v>227</v>
      </c>
    </row>
    <row r="185" spans="2:3" x14ac:dyDescent="0.25">
      <c r="B185" s="2">
        <v>181</v>
      </c>
      <c r="C185" s="10" t="s">
        <v>228</v>
      </c>
    </row>
    <row r="186" spans="2:3" x14ac:dyDescent="0.25">
      <c r="B186" s="2">
        <v>182</v>
      </c>
      <c r="C186" s="10" t="s">
        <v>229</v>
      </c>
    </row>
    <row r="187" spans="2:3" x14ac:dyDescent="0.25">
      <c r="B187" s="2">
        <v>183</v>
      </c>
      <c r="C187" s="10" t="s">
        <v>230</v>
      </c>
    </row>
    <row r="188" spans="2:3" x14ac:dyDescent="0.25">
      <c r="B188" s="2">
        <v>184</v>
      </c>
      <c r="C188" s="10" t="s">
        <v>231</v>
      </c>
    </row>
    <row r="189" spans="2:3" x14ac:dyDescent="0.25">
      <c r="B189" s="2">
        <v>185</v>
      </c>
      <c r="C189" s="10" t="s">
        <v>232</v>
      </c>
    </row>
    <row r="190" spans="2:3" x14ac:dyDescent="0.25">
      <c r="B190" s="2">
        <v>186</v>
      </c>
      <c r="C190" s="10" t="s">
        <v>233</v>
      </c>
    </row>
    <row r="191" spans="2:3" x14ac:dyDescent="0.25">
      <c r="B191" s="2">
        <v>187</v>
      </c>
      <c r="C191" s="10" t="s">
        <v>234</v>
      </c>
    </row>
    <row r="192" spans="2:3" x14ac:dyDescent="0.25">
      <c r="B192" s="2">
        <v>188</v>
      </c>
      <c r="C192" s="10" t="s">
        <v>235</v>
      </c>
    </row>
    <row r="193" spans="2:3" x14ac:dyDescent="0.25">
      <c r="B193" s="2">
        <v>189</v>
      </c>
      <c r="C193" s="10" t="s">
        <v>236</v>
      </c>
    </row>
    <row r="194" spans="2:3" x14ac:dyDescent="0.25">
      <c r="B194" s="2">
        <v>190</v>
      </c>
      <c r="C194" s="10" t="s">
        <v>237</v>
      </c>
    </row>
    <row r="195" spans="2:3" x14ac:dyDescent="0.25">
      <c r="B195" s="2">
        <v>191</v>
      </c>
      <c r="C195" s="10" t="s">
        <v>238</v>
      </c>
    </row>
    <row r="196" spans="2:3" x14ac:dyDescent="0.25">
      <c r="B196" s="2">
        <v>192</v>
      </c>
      <c r="C196" s="10" t="s">
        <v>239</v>
      </c>
    </row>
    <row r="197" spans="2:3" x14ac:dyDescent="0.25">
      <c r="B197" s="2">
        <v>193</v>
      </c>
      <c r="C197" s="10" t="s">
        <v>240</v>
      </c>
    </row>
    <row r="198" spans="2:3" x14ac:dyDescent="0.25">
      <c r="B198" s="2">
        <v>194</v>
      </c>
      <c r="C198" s="10" t="s">
        <v>241</v>
      </c>
    </row>
    <row r="199" spans="2:3" x14ac:dyDescent="0.25">
      <c r="B199" s="2">
        <v>195</v>
      </c>
      <c r="C199" s="10" t="s">
        <v>242</v>
      </c>
    </row>
    <row r="200" spans="2:3" x14ac:dyDescent="0.25">
      <c r="B200" s="2">
        <v>196</v>
      </c>
      <c r="C200" s="10" t="s">
        <v>243</v>
      </c>
    </row>
    <row r="201" spans="2:3" x14ac:dyDescent="0.25">
      <c r="B201" s="2">
        <v>197</v>
      </c>
      <c r="C201" s="10" t="s">
        <v>244</v>
      </c>
    </row>
    <row r="202" spans="2:3" x14ac:dyDescent="0.25">
      <c r="B202" s="2">
        <v>198</v>
      </c>
      <c r="C202" s="10" t="s">
        <v>245</v>
      </c>
    </row>
    <row r="203" spans="2:3" x14ac:dyDescent="0.25">
      <c r="B203" s="2">
        <v>199</v>
      </c>
      <c r="C203" s="10" t="s">
        <v>246</v>
      </c>
    </row>
    <row r="204" spans="2:3" x14ac:dyDescent="0.25">
      <c r="B204" s="2">
        <v>200</v>
      </c>
      <c r="C204" s="10" t="s">
        <v>247</v>
      </c>
    </row>
    <row r="205" spans="2:3" x14ac:dyDescent="0.25">
      <c r="B205" s="2">
        <v>201</v>
      </c>
      <c r="C205" s="10" t="s">
        <v>248</v>
      </c>
    </row>
    <row r="206" spans="2:3" x14ac:dyDescent="0.25">
      <c r="B206" s="2">
        <v>202</v>
      </c>
      <c r="C206" s="10" t="s">
        <v>249</v>
      </c>
    </row>
    <row r="207" spans="2:3" x14ac:dyDescent="0.25">
      <c r="B207" s="2">
        <v>203</v>
      </c>
      <c r="C207" s="10" t="s">
        <v>250</v>
      </c>
    </row>
    <row r="208" spans="2:3" x14ac:dyDescent="0.25">
      <c r="B208" s="2">
        <v>204</v>
      </c>
      <c r="C208" s="10" t="s">
        <v>251</v>
      </c>
    </row>
    <row r="209" spans="2:3" x14ac:dyDescent="0.25">
      <c r="B209" s="2">
        <v>205</v>
      </c>
      <c r="C209" s="10" t="s">
        <v>252</v>
      </c>
    </row>
    <row r="210" spans="2:3" x14ac:dyDescent="0.25">
      <c r="B210" s="2">
        <v>206</v>
      </c>
      <c r="C210" s="10" t="s">
        <v>253</v>
      </c>
    </row>
    <row r="211" spans="2:3" x14ac:dyDescent="0.25">
      <c r="B211" s="2">
        <v>207</v>
      </c>
      <c r="C211" s="10" t="s">
        <v>254</v>
      </c>
    </row>
    <row r="212" spans="2:3" x14ac:dyDescent="0.25">
      <c r="B212" s="2">
        <v>208</v>
      </c>
      <c r="C212" s="10" t="s">
        <v>255</v>
      </c>
    </row>
    <row r="213" spans="2:3" x14ac:dyDescent="0.25">
      <c r="B213" s="2">
        <v>209</v>
      </c>
      <c r="C213" s="10" t="s">
        <v>256</v>
      </c>
    </row>
    <row r="214" spans="2:3" x14ac:dyDescent="0.25">
      <c r="B214" s="2">
        <v>210</v>
      </c>
      <c r="C214" s="10" t="s">
        <v>257</v>
      </c>
    </row>
    <row r="215" spans="2:3" x14ac:dyDescent="0.25">
      <c r="B215" s="2">
        <v>211</v>
      </c>
      <c r="C215" s="10" t="s">
        <v>258</v>
      </c>
    </row>
    <row r="216" spans="2:3" x14ac:dyDescent="0.25">
      <c r="B216" s="2">
        <v>212</v>
      </c>
      <c r="C216" s="10" t="s">
        <v>259</v>
      </c>
    </row>
    <row r="217" spans="2:3" x14ac:dyDescent="0.25">
      <c r="B217" s="2">
        <v>213</v>
      </c>
      <c r="C217" s="10" t="s">
        <v>260</v>
      </c>
    </row>
    <row r="218" spans="2:3" x14ac:dyDescent="0.25">
      <c r="B218" s="2">
        <v>214</v>
      </c>
      <c r="C218" s="10" t="s">
        <v>261</v>
      </c>
    </row>
    <row r="219" spans="2:3" x14ac:dyDescent="0.25">
      <c r="B219" s="2">
        <v>215</v>
      </c>
      <c r="C219" s="10" t="s">
        <v>262</v>
      </c>
    </row>
    <row r="220" spans="2:3" x14ac:dyDescent="0.25">
      <c r="B220" s="2">
        <v>216</v>
      </c>
      <c r="C220" s="10" t="s">
        <v>263</v>
      </c>
    </row>
    <row r="221" spans="2:3" x14ac:dyDescent="0.25">
      <c r="B221" s="2">
        <v>217</v>
      </c>
      <c r="C221" s="10" t="s">
        <v>264</v>
      </c>
    </row>
    <row r="222" spans="2:3" x14ac:dyDescent="0.25">
      <c r="B222" s="2">
        <v>218</v>
      </c>
      <c r="C222" s="10" t="s">
        <v>265</v>
      </c>
    </row>
    <row r="223" spans="2:3" x14ac:dyDescent="0.25">
      <c r="B223" s="2">
        <v>219</v>
      </c>
      <c r="C223" s="10" t="s">
        <v>266</v>
      </c>
    </row>
    <row r="224" spans="2:3" x14ac:dyDescent="0.25">
      <c r="B224" s="2">
        <v>220</v>
      </c>
      <c r="C224" s="10" t="s">
        <v>267</v>
      </c>
    </row>
    <row r="225" spans="2:3" x14ac:dyDescent="0.25">
      <c r="B225" s="2">
        <v>221</v>
      </c>
      <c r="C225" s="10" t="s">
        <v>268</v>
      </c>
    </row>
    <row r="226" spans="2:3" x14ac:dyDescent="0.25">
      <c r="B226" s="2">
        <v>222</v>
      </c>
      <c r="C226" s="10" t="s">
        <v>269</v>
      </c>
    </row>
    <row r="227" spans="2:3" x14ac:dyDescent="0.25">
      <c r="B227" s="2">
        <v>223</v>
      </c>
      <c r="C227" s="10" t="s">
        <v>270</v>
      </c>
    </row>
    <row r="228" spans="2:3" x14ac:dyDescent="0.25">
      <c r="B228" s="2">
        <v>224</v>
      </c>
      <c r="C228" s="10" t="s">
        <v>271</v>
      </c>
    </row>
    <row r="229" spans="2:3" x14ac:dyDescent="0.25">
      <c r="B229" s="2">
        <v>225</v>
      </c>
      <c r="C229" s="10" t="s">
        <v>272</v>
      </c>
    </row>
    <row r="230" spans="2:3" x14ac:dyDescent="0.25">
      <c r="B230" s="2">
        <v>226</v>
      </c>
      <c r="C230" s="10" t="s">
        <v>273</v>
      </c>
    </row>
    <row r="231" spans="2:3" x14ac:dyDescent="0.25">
      <c r="B231" s="2">
        <v>227</v>
      </c>
      <c r="C231" s="10" t="s">
        <v>274</v>
      </c>
    </row>
    <row r="232" spans="2:3" x14ac:dyDescent="0.25">
      <c r="B232" s="2">
        <v>228</v>
      </c>
      <c r="C232" s="10" t="s">
        <v>275</v>
      </c>
    </row>
    <row r="233" spans="2:3" x14ac:dyDescent="0.25">
      <c r="B233" s="2">
        <v>229</v>
      </c>
      <c r="C233" s="10" t="s">
        <v>276</v>
      </c>
    </row>
    <row r="234" spans="2:3" x14ac:dyDescent="0.25">
      <c r="B234" s="2">
        <v>230</v>
      </c>
      <c r="C234" s="10" t="s">
        <v>277</v>
      </c>
    </row>
    <row r="235" spans="2:3" x14ac:dyDescent="0.25">
      <c r="B235" s="2">
        <v>231</v>
      </c>
      <c r="C235" s="10" t="s">
        <v>278</v>
      </c>
    </row>
    <row r="236" spans="2:3" x14ac:dyDescent="0.25">
      <c r="B236" s="2">
        <v>232</v>
      </c>
      <c r="C236" s="10" t="s">
        <v>279</v>
      </c>
    </row>
    <row r="237" spans="2:3" x14ac:dyDescent="0.25">
      <c r="B237" s="2">
        <v>233</v>
      </c>
      <c r="C237" s="10" t="s">
        <v>280</v>
      </c>
    </row>
    <row r="238" spans="2:3" x14ac:dyDescent="0.25">
      <c r="B238" s="2">
        <v>234</v>
      </c>
      <c r="C238" s="10" t="s">
        <v>281</v>
      </c>
    </row>
    <row r="239" spans="2:3" x14ac:dyDescent="0.25">
      <c r="B239" s="2">
        <v>235</v>
      </c>
      <c r="C239" s="10" t="s">
        <v>282</v>
      </c>
    </row>
    <row r="240" spans="2:3" x14ac:dyDescent="0.25">
      <c r="B240" s="2">
        <v>236</v>
      </c>
      <c r="C240" s="10" t="s">
        <v>283</v>
      </c>
    </row>
    <row r="241" spans="2:3" x14ac:dyDescent="0.25">
      <c r="B241" s="2">
        <v>237</v>
      </c>
      <c r="C241" s="10" t="s">
        <v>284</v>
      </c>
    </row>
    <row r="242" spans="2:3" x14ac:dyDescent="0.25">
      <c r="B242" s="2">
        <v>238</v>
      </c>
      <c r="C242" s="10" t="s">
        <v>285</v>
      </c>
    </row>
    <row r="243" spans="2:3" x14ac:dyDescent="0.25">
      <c r="B243" s="2">
        <v>239</v>
      </c>
      <c r="C243" s="10" t="s">
        <v>286</v>
      </c>
    </row>
    <row r="244" spans="2:3" x14ac:dyDescent="0.25">
      <c r="B244" s="2">
        <v>240</v>
      </c>
      <c r="C244" s="10" t="s">
        <v>287</v>
      </c>
    </row>
    <row r="245" spans="2:3" x14ac:dyDescent="0.25">
      <c r="B245" s="2">
        <v>241</v>
      </c>
      <c r="C245" s="10" t="s">
        <v>288</v>
      </c>
    </row>
    <row r="246" spans="2:3" x14ac:dyDescent="0.25">
      <c r="B246" s="2">
        <v>242</v>
      </c>
      <c r="C246" s="10" t="s">
        <v>289</v>
      </c>
    </row>
    <row r="247" spans="2:3" x14ac:dyDescent="0.25">
      <c r="B247" s="2">
        <v>243</v>
      </c>
      <c r="C247" s="10" t="s">
        <v>290</v>
      </c>
    </row>
    <row r="248" spans="2:3" x14ac:dyDescent="0.25">
      <c r="B248" s="2">
        <v>244</v>
      </c>
      <c r="C248" s="10" t="s">
        <v>291</v>
      </c>
    </row>
    <row r="249" spans="2:3" x14ac:dyDescent="0.25">
      <c r="B249" s="2">
        <v>245</v>
      </c>
      <c r="C249" s="10" t="s">
        <v>292</v>
      </c>
    </row>
    <row r="250" spans="2:3" x14ac:dyDescent="0.25">
      <c r="B250" s="2">
        <v>246</v>
      </c>
      <c r="C250" s="10" t="s">
        <v>293</v>
      </c>
    </row>
    <row r="251" spans="2:3" x14ac:dyDescent="0.25">
      <c r="B251" s="2">
        <v>247</v>
      </c>
      <c r="C251" s="10" t="s">
        <v>294</v>
      </c>
    </row>
    <row r="252" spans="2:3" x14ac:dyDescent="0.25">
      <c r="B252" s="2">
        <v>248</v>
      </c>
      <c r="C252" s="10" t="s">
        <v>295</v>
      </c>
    </row>
    <row r="253" spans="2:3" x14ac:dyDescent="0.25">
      <c r="B253" s="2">
        <v>249</v>
      </c>
      <c r="C253" s="10" t="s">
        <v>296</v>
      </c>
    </row>
    <row r="254" spans="2:3" x14ac:dyDescent="0.25">
      <c r="B254" s="2">
        <v>250</v>
      </c>
      <c r="C254" s="10" t="s">
        <v>297</v>
      </c>
    </row>
    <row r="255" spans="2:3" x14ac:dyDescent="0.25">
      <c r="B255" s="2">
        <v>251</v>
      </c>
      <c r="C255" s="10" t="s">
        <v>298</v>
      </c>
    </row>
    <row r="256" spans="2:3" x14ac:dyDescent="0.25">
      <c r="B256" s="2">
        <v>252</v>
      </c>
      <c r="C256" s="10" t="s">
        <v>299</v>
      </c>
    </row>
    <row r="257" spans="2:3" x14ac:dyDescent="0.25">
      <c r="B257" s="2">
        <v>253</v>
      </c>
      <c r="C257" s="10" t="s">
        <v>300</v>
      </c>
    </row>
    <row r="258" spans="2:3" x14ac:dyDescent="0.25">
      <c r="B258" s="2">
        <v>254</v>
      </c>
      <c r="C258" s="10" t="s">
        <v>301</v>
      </c>
    </row>
    <row r="259" spans="2:3" x14ac:dyDescent="0.25">
      <c r="B259" s="2">
        <v>255</v>
      </c>
      <c r="C259" s="10" t="s">
        <v>302</v>
      </c>
    </row>
    <row r="260" spans="2:3" x14ac:dyDescent="0.25">
      <c r="B260" s="2">
        <v>256</v>
      </c>
      <c r="C260" s="10" t="s">
        <v>303</v>
      </c>
    </row>
    <row r="261" spans="2:3" x14ac:dyDescent="0.25">
      <c r="B261" s="2">
        <v>257</v>
      </c>
      <c r="C261" s="10" t="s">
        <v>304</v>
      </c>
    </row>
    <row r="262" spans="2:3" x14ac:dyDescent="0.25">
      <c r="B262" s="2">
        <v>258</v>
      </c>
      <c r="C262" s="10" t="s">
        <v>305</v>
      </c>
    </row>
    <row r="263" spans="2:3" x14ac:dyDescent="0.25">
      <c r="B263" s="2">
        <v>259</v>
      </c>
      <c r="C263" s="10" t="s">
        <v>306</v>
      </c>
    </row>
    <row r="264" spans="2:3" x14ac:dyDescent="0.25">
      <c r="B264" s="2">
        <v>260</v>
      </c>
      <c r="C264" s="10" t="s">
        <v>307</v>
      </c>
    </row>
    <row r="265" spans="2:3" x14ac:dyDescent="0.25">
      <c r="B265" s="2">
        <v>261</v>
      </c>
      <c r="C265" s="10" t="s">
        <v>308</v>
      </c>
    </row>
    <row r="266" spans="2:3" x14ac:dyDescent="0.25">
      <c r="B266" s="2">
        <v>262</v>
      </c>
      <c r="C266" s="10" t="s">
        <v>309</v>
      </c>
    </row>
    <row r="267" spans="2:3" x14ac:dyDescent="0.25">
      <c r="B267" s="2">
        <v>263</v>
      </c>
      <c r="C267" s="10" t="s">
        <v>310</v>
      </c>
    </row>
    <row r="268" spans="2:3" x14ac:dyDescent="0.25">
      <c r="B268" s="2">
        <v>264</v>
      </c>
      <c r="C268" s="10" t="s">
        <v>311</v>
      </c>
    </row>
    <row r="269" spans="2:3" x14ac:dyDescent="0.25">
      <c r="B269" s="2">
        <v>265</v>
      </c>
      <c r="C269" s="10" t="s">
        <v>312</v>
      </c>
    </row>
    <row r="270" spans="2:3" x14ac:dyDescent="0.25">
      <c r="B270" s="2">
        <v>266</v>
      </c>
      <c r="C270" s="10" t="s">
        <v>313</v>
      </c>
    </row>
    <row r="271" spans="2:3" x14ac:dyDescent="0.25">
      <c r="B271" s="2">
        <v>267</v>
      </c>
      <c r="C271" s="10" t="s">
        <v>314</v>
      </c>
    </row>
    <row r="272" spans="2:3" x14ac:dyDescent="0.25">
      <c r="B272" s="2">
        <v>268</v>
      </c>
      <c r="C272" s="10" t="s">
        <v>315</v>
      </c>
    </row>
    <row r="273" spans="2:3" x14ac:dyDescent="0.25">
      <c r="B273" s="2">
        <v>269</v>
      </c>
      <c r="C273" s="10" t="s">
        <v>316</v>
      </c>
    </row>
    <row r="274" spans="2:3" x14ac:dyDescent="0.25">
      <c r="B274" s="2">
        <v>270</v>
      </c>
      <c r="C274" s="10" t="s">
        <v>317</v>
      </c>
    </row>
    <row r="275" spans="2:3" x14ac:dyDescent="0.25">
      <c r="B275" s="2">
        <v>271</v>
      </c>
      <c r="C275" s="10" t="s">
        <v>318</v>
      </c>
    </row>
    <row r="276" spans="2:3" x14ac:dyDescent="0.25">
      <c r="B276" s="2">
        <v>272</v>
      </c>
      <c r="C276" s="10" t="s">
        <v>319</v>
      </c>
    </row>
    <row r="277" spans="2:3" x14ac:dyDescent="0.25">
      <c r="B277" s="2">
        <v>273</v>
      </c>
      <c r="C277" s="10" t="s">
        <v>320</v>
      </c>
    </row>
    <row r="278" spans="2:3" x14ac:dyDescent="0.25">
      <c r="B278" s="2">
        <v>274</v>
      </c>
      <c r="C278" s="10" t="s">
        <v>321</v>
      </c>
    </row>
    <row r="279" spans="2:3" x14ac:dyDescent="0.25">
      <c r="B279" s="2">
        <v>275</v>
      </c>
      <c r="C279" s="10" t="s">
        <v>322</v>
      </c>
    </row>
    <row r="280" spans="2:3" x14ac:dyDescent="0.25">
      <c r="B280" s="2">
        <v>276</v>
      </c>
      <c r="C280" s="10" t="s">
        <v>323</v>
      </c>
    </row>
    <row r="281" spans="2:3" x14ac:dyDescent="0.25">
      <c r="B281" s="2">
        <v>277</v>
      </c>
      <c r="C281" s="10" t="s">
        <v>324</v>
      </c>
    </row>
    <row r="282" spans="2:3" x14ac:dyDescent="0.25">
      <c r="B282" s="2">
        <v>278</v>
      </c>
      <c r="C282" s="10" t="s">
        <v>325</v>
      </c>
    </row>
    <row r="283" spans="2:3" x14ac:dyDescent="0.25">
      <c r="B283" s="2">
        <v>279</v>
      </c>
      <c r="C283" s="10" t="s">
        <v>326</v>
      </c>
    </row>
    <row r="284" spans="2:3" x14ac:dyDescent="0.25">
      <c r="B284" s="2">
        <v>280</v>
      </c>
      <c r="C284" s="10" t="s">
        <v>327</v>
      </c>
    </row>
    <row r="285" spans="2:3" x14ac:dyDescent="0.25">
      <c r="B285" s="2">
        <v>281</v>
      </c>
      <c r="C285" s="10" t="s">
        <v>328</v>
      </c>
    </row>
    <row r="286" spans="2:3" x14ac:dyDescent="0.25">
      <c r="B286" s="2">
        <v>282</v>
      </c>
      <c r="C286" s="10" t="s">
        <v>329</v>
      </c>
    </row>
    <row r="287" spans="2:3" x14ac:dyDescent="0.25">
      <c r="B287" s="2">
        <v>283</v>
      </c>
      <c r="C287" s="10" t="s">
        <v>330</v>
      </c>
    </row>
    <row r="288" spans="2:3" x14ac:dyDescent="0.25">
      <c r="B288" s="2">
        <v>284</v>
      </c>
      <c r="C288" s="10" t="s">
        <v>331</v>
      </c>
    </row>
    <row r="289" spans="2:3" x14ac:dyDescent="0.25">
      <c r="B289" s="2">
        <v>285</v>
      </c>
      <c r="C289" s="10" t="s">
        <v>332</v>
      </c>
    </row>
    <row r="290" spans="2:3" x14ac:dyDescent="0.25">
      <c r="B290" s="2">
        <v>286</v>
      </c>
      <c r="C290" s="10" t="s">
        <v>333</v>
      </c>
    </row>
    <row r="291" spans="2:3" x14ac:dyDescent="0.25">
      <c r="B291" s="2">
        <v>287</v>
      </c>
      <c r="C291" s="10" t="s">
        <v>334</v>
      </c>
    </row>
    <row r="292" spans="2:3" x14ac:dyDescent="0.25">
      <c r="B292" s="2">
        <v>288</v>
      </c>
      <c r="C292" s="10" t="s">
        <v>335</v>
      </c>
    </row>
    <row r="293" spans="2:3" x14ac:dyDescent="0.25">
      <c r="B293" s="2">
        <v>289</v>
      </c>
      <c r="C293" s="10" t="s">
        <v>336</v>
      </c>
    </row>
    <row r="294" spans="2:3" x14ac:dyDescent="0.25">
      <c r="B294" s="2">
        <v>290</v>
      </c>
      <c r="C294" s="10" t="s">
        <v>337</v>
      </c>
    </row>
    <row r="295" spans="2:3" x14ac:dyDescent="0.25">
      <c r="B295" s="2">
        <v>291</v>
      </c>
      <c r="C295" s="10" t="s">
        <v>338</v>
      </c>
    </row>
    <row r="296" spans="2:3" x14ac:dyDescent="0.25">
      <c r="B296" s="2">
        <v>292</v>
      </c>
      <c r="C296" s="10" t="s">
        <v>339</v>
      </c>
    </row>
    <row r="297" spans="2:3" x14ac:dyDescent="0.25">
      <c r="B297" s="2">
        <v>293</v>
      </c>
      <c r="C297" s="10" t="s">
        <v>340</v>
      </c>
    </row>
    <row r="298" spans="2:3" x14ac:dyDescent="0.25">
      <c r="B298" s="2">
        <v>294</v>
      </c>
      <c r="C298" s="10" t="s">
        <v>341</v>
      </c>
    </row>
    <row r="299" spans="2:3" x14ac:dyDescent="0.25">
      <c r="B299" s="2">
        <v>295</v>
      </c>
      <c r="C299" s="10" t="s">
        <v>342</v>
      </c>
    </row>
    <row r="300" spans="2:3" x14ac:dyDescent="0.25">
      <c r="B300" s="2">
        <v>296</v>
      </c>
      <c r="C300" s="10" t="s">
        <v>343</v>
      </c>
    </row>
    <row r="301" spans="2:3" x14ac:dyDescent="0.25">
      <c r="B301" s="2">
        <v>297</v>
      </c>
      <c r="C301" s="10" t="s">
        <v>344</v>
      </c>
    </row>
    <row r="302" spans="2:3" x14ac:dyDescent="0.25">
      <c r="B302" s="2">
        <v>298</v>
      </c>
      <c r="C302" s="10" t="s">
        <v>345</v>
      </c>
    </row>
    <row r="303" spans="2:3" x14ac:dyDescent="0.25">
      <c r="B303" s="2">
        <v>299</v>
      </c>
      <c r="C303" s="10" t="s">
        <v>346</v>
      </c>
    </row>
    <row r="304" spans="2:3" x14ac:dyDescent="0.25">
      <c r="B304" s="2">
        <v>300</v>
      </c>
      <c r="C304" s="10" t="s">
        <v>347</v>
      </c>
    </row>
    <row r="305" spans="2:3" x14ac:dyDescent="0.25">
      <c r="B305" s="2">
        <v>301</v>
      </c>
      <c r="C305" s="10" t="s">
        <v>348</v>
      </c>
    </row>
    <row r="306" spans="2:3" x14ac:dyDescent="0.25">
      <c r="B306" s="2">
        <v>302</v>
      </c>
      <c r="C306" s="10" t="s">
        <v>349</v>
      </c>
    </row>
    <row r="307" spans="2:3" x14ac:dyDescent="0.25">
      <c r="B307" s="2">
        <v>303</v>
      </c>
      <c r="C307" s="10" t="s">
        <v>350</v>
      </c>
    </row>
    <row r="308" spans="2:3" x14ac:dyDescent="0.25">
      <c r="B308" s="2">
        <v>304</v>
      </c>
      <c r="C308" s="10" t="s">
        <v>351</v>
      </c>
    </row>
    <row r="309" spans="2:3" x14ac:dyDescent="0.25">
      <c r="B309" s="2">
        <v>305</v>
      </c>
      <c r="C309" s="10" t="s">
        <v>352</v>
      </c>
    </row>
    <row r="310" spans="2:3" x14ac:dyDescent="0.25">
      <c r="B310" s="2">
        <v>306</v>
      </c>
      <c r="C310" s="10" t="s">
        <v>353</v>
      </c>
    </row>
    <row r="311" spans="2:3" x14ac:dyDescent="0.25">
      <c r="B311" s="2">
        <v>307</v>
      </c>
      <c r="C311" s="10" t="s">
        <v>354</v>
      </c>
    </row>
    <row r="312" spans="2:3" x14ac:dyDescent="0.25">
      <c r="B312" s="2">
        <v>308</v>
      </c>
      <c r="C312" s="10" t="s">
        <v>355</v>
      </c>
    </row>
    <row r="313" spans="2:3" x14ac:dyDescent="0.25">
      <c r="B313" s="2">
        <v>309</v>
      </c>
      <c r="C313" s="10" t="s">
        <v>356</v>
      </c>
    </row>
    <row r="314" spans="2:3" x14ac:dyDescent="0.25">
      <c r="B314" s="2">
        <v>310</v>
      </c>
      <c r="C314" s="10" t="s">
        <v>357</v>
      </c>
    </row>
    <row r="315" spans="2:3" x14ac:dyDescent="0.25">
      <c r="B315" s="2">
        <v>311</v>
      </c>
      <c r="C315" s="10" t="s">
        <v>358</v>
      </c>
    </row>
    <row r="316" spans="2:3" x14ac:dyDescent="0.25">
      <c r="B316" s="2">
        <v>312</v>
      </c>
      <c r="C316" s="10" t="s">
        <v>359</v>
      </c>
    </row>
    <row r="317" spans="2:3" x14ac:dyDescent="0.25">
      <c r="B317" s="2">
        <v>313</v>
      </c>
      <c r="C317" s="10" t="s">
        <v>360</v>
      </c>
    </row>
    <row r="318" spans="2:3" x14ac:dyDescent="0.25">
      <c r="B318" s="2">
        <v>314</v>
      </c>
      <c r="C318" s="10" t="s">
        <v>361</v>
      </c>
    </row>
    <row r="319" spans="2:3" x14ac:dyDescent="0.25">
      <c r="B319" s="2">
        <v>315</v>
      </c>
      <c r="C319" s="10" t="s">
        <v>362</v>
      </c>
    </row>
    <row r="320" spans="2:3" x14ac:dyDescent="0.25">
      <c r="B320" s="2">
        <v>316</v>
      </c>
      <c r="C320" s="10" t="s">
        <v>363</v>
      </c>
    </row>
    <row r="321" spans="2:3" x14ac:dyDescent="0.25">
      <c r="B321" s="2">
        <v>317</v>
      </c>
      <c r="C321" s="10" t="s">
        <v>364</v>
      </c>
    </row>
    <row r="322" spans="2:3" x14ac:dyDescent="0.25">
      <c r="B322" s="2">
        <v>318</v>
      </c>
      <c r="C322" s="10" t="s">
        <v>365</v>
      </c>
    </row>
    <row r="323" spans="2:3" x14ac:dyDescent="0.25">
      <c r="B323" s="2">
        <v>319</v>
      </c>
      <c r="C323" s="10" t="s">
        <v>366</v>
      </c>
    </row>
    <row r="324" spans="2:3" x14ac:dyDescent="0.25">
      <c r="B324" s="2">
        <v>320</v>
      </c>
      <c r="C324" s="10" t="s">
        <v>367</v>
      </c>
    </row>
    <row r="325" spans="2:3" x14ac:dyDescent="0.25">
      <c r="B325" s="2">
        <v>321</v>
      </c>
      <c r="C325" s="10" t="s">
        <v>368</v>
      </c>
    </row>
    <row r="326" spans="2:3" x14ac:dyDescent="0.25">
      <c r="B326" s="2">
        <v>322</v>
      </c>
      <c r="C326" s="10" t="s">
        <v>369</v>
      </c>
    </row>
    <row r="327" spans="2:3" x14ac:dyDescent="0.25">
      <c r="B327" s="2">
        <v>323</v>
      </c>
      <c r="C327" s="10" t="s">
        <v>370</v>
      </c>
    </row>
    <row r="328" spans="2:3" x14ac:dyDescent="0.25">
      <c r="B328" s="2">
        <v>324</v>
      </c>
      <c r="C328" s="10" t="s">
        <v>371</v>
      </c>
    </row>
    <row r="329" spans="2:3" x14ac:dyDescent="0.25">
      <c r="B329" s="2">
        <v>325</v>
      </c>
      <c r="C329" s="10" t="s">
        <v>372</v>
      </c>
    </row>
    <row r="330" spans="2:3" x14ac:dyDescent="0.25">
      <c r="B330" s="2">
        <v>326</v>
      </c>
      <c r="C330" s="10" t="s">
        <v>373</v>
      </c>
    </row>
    <row r="331" spans="2:3" x14ac:dyDescent="0.25">
      <c r="B331" s="2">
        <v>327</v>
      </c>
      <c r="C331" s="10" t="s">
        <v>374</v>
      </c>
    </row>
    <row r="332" spans="2:3" x14ac:dyDescent="0.25">
      <c r="B332" s="2">
        <v>328</v>
      </c>
      <c r="C332" s="10" t="s">
        <v>375</v>
      </c>
    </row>
    <row r="333" spans="2:3" x14ac:dyDescent="0.25">
      <c r="B333" s="2">
        <v>329</v>
      </c>
      <c r="C333" s="10" t="s">
        <v>376</v>
      </c>
    </row>
    <row r="334" spans="2:3" x14ac:dyDescent="0.25">
      <c r="B334" s="2">
        <v>330</v>
      </c>
      <c r="C334" s="10" t="s">
        <v>377</v>
      </c>
    </row>
    <row r="335" spans="2:3" x14ac:dyDescent="0.25">
      <c r="B335" s="2">
        <v>331</v>
      </c>
      <c r="C335" s="10" t="s">
        <v>378</v>
      </c>
    </row>
    <row r="336" spans="2:3" x14ac:dyDescent="0.25">
      <c r="B336" s="2">
        <v>332</v>
      </c>
      <c r="C336" s="10" t="s">
        <v>379</v>
      </c>
    </row>
    <row r="337" spans="2:3" x14ac:dyDescent="0.25">
      <c r="B337" s="2">
        <v>333</v>
      </c>
      <c r="C337" s="10" t="s">
        <v>380</v>
      </c>
    </row>
    <row r="338" spans="2:3" x14ac:dyDescent="0.25">
      <c r="B338" s="2">
        <v>334</v>
      </c>
      <c r="C338" s="10" t="s">
        <v>381</v>
      </c>
    </row>
    <row r="339" spans="2:3" x14ac:dyDescent="0.25">
      <c r="B339" s="2">
        <v>335</v>
      </c>
      <c r="C339" s="10" t="s">
        <v>382</v>
      </c>
    </row>
    <row r="340" spans="2:3" x14ac:dyDescent="0.25">
      <c r="B340" s="2">
        <v>336</v>
      </c>
      <c r="C340" s="10" t="s">
        <v>383</v>
      </c>
    </row>
    <row r="341" spans="2:3" x14ac:dyDescent="0.25">
      <c r="B341" s="2">
        <v>337</v>
      </c>
      <c r="C341" s="10" t="s">
        <v>384</v>
      </c>
    </row>
    <row r="342" spans="2:3" x14ac:dyDescent="0.25">
      <c r="B342" s="2">
        <v>338</v>
      </c>
      <c r="C342" s="10" t="s">
        <v>385</v>
      </c>
    </row>
    <row r="343" spans="2:3" x14ac:dyDescent="0.25">
      <c r="B343" s="2">
        <v>339</v>
      </c>
      <c r="C343" s="10" t="s">
        <v>386</v>
      </c>
    </row>
    <row r="344" spans="2:3" x14ac:dyDescent="0.25">
      <c r="B344" s="2">
        <v>340</v>
      </c>
      <c r="C344" s="10" t="s">
        <v>387</v>
      </c>
    </row>
    <row r="345" spans="2:3" x14ac:dyDescent="0.25">
      <c r="B345" s="2">
        <v>341</v>
      </c>
      <c r="C345" s="10" t="s">
        <v>388</v>
      </c>
    </row>
    <row r="346" spans="2:3" x14ac:dyDescent="0.25">
      <c r="B346" s="2">
        <v>342</v>
      </c>
      <c r="C346" s="10" t="s">
        <v>389</v>
      </c>
    </row>
    <row r="347" spans="2:3" x14ac:dyDescent="0.25">
      <c r="B347" s="2">
        <v>343</v>
      </c>
      <c r="C347" s="10" t="s">
        <v>390</v>
      </c>
    </row>
    <row r="348" spans="2:3" x14ac:dyDescent="0.25">
      <c r="B348" s="2">
        <v>344</v>
      </c>
      <c r="C348" s="10" t="s">
        <v>391</v>
      </c>
    </row>
    <row r="349" spans="2:3" x14ac:dyDescent="0.25">
      <c r="B349" s="2">
        <v>345</v>
      </c>
      <c r="C349" s="10" t="s">
        <v>392</v>
      </c>
    </row>
    <row r="350" spans="2:3" x14ac:dyDescent="0.25">
      <c r="B350" s="2">
        <v>346</v>
      </c>
      <c r="C350" s="10" t="s">
        <v>393</v>
      </c>
    </row>
    <row r="351" spans="2:3" x14ac:dyDescent="0.25">
      <c r="B351" s="2">
        <v>347</v>
      </c>
      <c r="C351" s="10" t="s">
        <v>394</v>
      </c>
    </row>
    <row r="352" spans="2:3" x14ac:dyDescent="0.25">
      <c r="B352" s="2">
        <v>348</v>
      </c>
      <c r="C352" s="10" t="s">
        <v>395</v>
      </c>
    </row>
    <row r="353" spans="2:3" x14ac:dyDescent="0.25">
      <c r="B353" s="2">
        <v>349</v>
      </c>
      <c r="C353" s="10" t="s">
        <v>396</v>
      </c>
    </row>
    <row r="354" spans="2:3" x14ac:dyDescent="0.25">
      <c r="B354" s="2">
        <v>350</v>
      </c>
      <c r="C354" s="10" t="s">
        <v>397</v>
      </c>
    </row>
    <row r="355" spans="2:3" x14ac:dyDescent="0.25">
      <c r="B355" s="2">
        <v>351</v>
      </c>
      <c r="C355" s="10" t="s">
        <v>398</v>
      </c>
    </row>
    <row r="356" spans="2:3" x14ac:dyDescent="0.25">
      <c r="B356" s="2">
        <v>352</v>
      </c>
      <c r="C356" s="10" t="s">
        <v>399</v>
      </c>
    </row>
    <row r="357" spans="2:3" x14ac:dyDescent="0.25">
      <c r="B357" s="2">
        <v>353</v>
      </c>
      <c r="C357" s="10" t="s">
        <v>400</v>
      </c>
    </row>
    <row r="358" spans="2:3" x14ac:dyDescent="0.25">
      <c r="B358" s="2">
        <v>354</v>
      </c>
      <c r="C358" s="10" t="s">
        <v>401</v>
      </c>
    </row>
    <row r="359" spans="2:3" x14ac:dyDescent="0.25">
      <c r="B359" s="2">
        <v>355</v>
      </c>
      <c r="C359" s="10" t="s">
        <v>402</v>
      </c>
    </row>
    <row r="360" spans="2:3" x14ac:dyDescent="0.25">
      <c r="B360" s="2">
        <v>356</v>
      </c>
      <c r="C360" s="10" t="s">
        <v>403</v>
      </c>
    </row>
    <row r="361" spans="2:3" x14ac:dyDescent="0.25">
      <c r="B361" s="2">
        <v>357</v>
      </c>
      <c r="C361" s="10" t="s">
        <v>404</v>
      </c>
    </row>
    <row r="362" spans="2:3" x14ac:dyDescent="0.25">
      <c r="B362" s="2">
        <v>358</v>
      </c>
      <c r="C362" s="10" t="s">
        <v>405</v>
      </c>
    </row>
    <row r="363" spans="2:3" x14ac:dyDescent="0.25">
      <c r="B363" s="2">
        <v>359</v>
      </c>
      <c r="C363" s="10" t="s">
        <v>406</v>
      </c>
    </row>
    <row r="364" spans="2:3" x14ac:dyDescent="0.25">
      <c r="B364" s="2">
        <v>360</v>
      </c>
      <c r="C364" s="10" t="s">
        <v>407</v>
      </c>
    </row>
    <row r="365" spans="2:3" x14ac:dyDescent="0.25">
      <c r="B365" s="2">
        <v>361</v>
      </c>
      <c r="C365" s="10" t="s">
        <v>408</v>
      </c>
    </row>
    <row r="366" spans="2:3" x14ac:dyDescent="0.25">
      <c r="B366" s="2">
        <v>362</v>
      </c>
      <c r="C366" s="10" t="s">
        <v>409</v>
      </c>
    </row>
    <row r="367" spans="2:3" x14ac:dyDescent="0.25">
      <c r="B367" s="2">
        <v>363</v>
      </c>
      <c r="C367" s="10" t="s">
        <v>410</v>
      </c>
    </row>
    <row r="368" spans="2:3" x14ac:dyDescent="0.25">
      <c r="B368" s="2">
        <v>364</v>
      </c>
      <c r="C368" s="10" t="s">
        <v>411</v>
      </c>
    </row>
    <row r="369" spans="2:3" x14ac:dyDescent="0.25">
      <c r="B369" s="2">
        <v>365</v>
      </c>
      <c r="C369" s="10" t="s">
        <v>412</v>
      </c>
    </row>
    <row r="370" spans="2:3" x14ac:dyDescent="0.25">
      <c r="B370" s="2">
        <v>366</v>
      </c>
      <c r="C370" s="10" t="s">
        <v>413</v>
      </c>
    </row>
    <row r="371" spans="2:3" x14ac:dyDescent="0.25">
      <c r="B371" s="2">
        <v>367</v>
      </c>
      <c r="C371" s="10" t="s">
        <v>414</v>
      </c>
    </row>
    <row r="372" spans="2:3" x14ac:dyDescent="0.25">
      <c r="B372" s="2">
        <v>368</v>
      </c>
      <c r="C372" s="10" t="s">
        <v>415</v>
      </c>
    </row>
    <row r="373" spans="2:3" x14ac:dyDescent="0.25">
      <c r="B373" s="2">
        <v>369</v>
      </c>
      <c r="C373" s="10" t="s">
        <v>416</v>
      </c>
    </row>
    <row r="374" spans="2:3" x14ac:dyDescent="0.25">
      <c r="B374" s="2">
        <v>370</v>
      </c>
      <c r="C374" s="10" t="s">
        <v>417</v>
      </c>
    </row>
    <row r="375" spans="2:3" x14ac:dyDescent="0.25">
      <c r="B375" s="2">
        <v>371</v>
      </c>
      <c r="C375" s="10" t="s">
        <v>418</v>
      </c>
    </row>
    <row r="376" spans="2:3" x14ac:dyDescent="0.25">
      <c r="B376" s="2">
        <v>372</v>
      </c>
      <c r="C376" s="10" t="s">
        <v>419</v>
      </c>
    </row>
    <row r="377" spans="2:3" x14ac:dyDescent="0.25">
      <c r="B377" s="2">
        <v>373</v>
      </c>
      <c r="C377" s="10" t="s">
        <v>420</v>
      </c>
    </row>
    <row r="378" spans="2:3" x14ac:dyDescent="0.25">
      <c r="B378" s="2">
        <v>374</v>
      </c>
      <c r="C378" s="10" t="s">
        <v>421</v>
      </c>
    </row>
    <row r="379" spans="2:3" x14ac:dyDescent="0.25">
      <c r="B379" s="2">
        <v>375</v>
      </c>
      <c r="C379" s="10" t="s">
        <v>422</v>
      </c>
    </row>
    <row r="380" spans="2:3" x14ac:dyDescent="0.25">
      <c r="B380" s="2">
        <v>376</v>
      </c>
      <c r="C380" s="10" t="s">
        <v>423</v>
      </c>
    </row>
    <row r="381" spans="2:3" x14ac:dyDescent="0.25">
      <c r="B381" s="2">
        <v>377</v>
      </c>
      <c r="C381" s="10" t="s">
        <v>424</v>
      </c>
    </row>
    <row r="382" spans="2:3" x14ac:dyDescent="0.25">
      <c r="B382" s="2">
        <v>378</v>
      </c>
      <c r="C382" s="10" t="s">
        <v>425</v>
      </c>
    </row>
    <row r="383" spans="2:3" x14ac:dyDescent="0.25">
      <c r="B383" s="2">
        <v>379</v>
      </c>
      <c r="C383" s="10" t="s">
        <v>426</v>
      </c>
    </row>
    <row r="384" spans="2:3" x14ac:dyDescent="0.25">
      <c r="B384" s="2">
        <v>380</v>
      </c>
      <c r="C384" s="10" t="s">
        <v>427</v>
      </c>
    </row>
    <row r="385" spans="2:3" x14ac:dyDescent="0.25">
      <c r="B385" s="2">
        <v>381</v>
      </c>
      <c r="C385" s="10" t="s">
        <v>428</v>
      </c>
    </row>
    <row r="386" spans="2:3" x14ac:dyDescent="0.25">
      <c r="B386" s="2">
        <v>382</v>
      </c>
      <c r="C386" s="10" t="s">
        <v>429</v>
      </c>
    </row>
    <row r="387" spans="2:3" x14ac:dyDescent="0.25">
      <c r="B387" s="2">
        <v>383</v>
      </c>
      <c r="C387" s="10" t="s">
        <v>430</v>
      </c>
    </row>
    <row r="388" spans="2:3" x14ac:dyDescent="0.25">
      <c r="B388" s="2">
        <v>384</v>
      </c>
      <c r="C388" s="10" t="s">
        <v>431</v>
      </c>
    </row>
    <row r="389" spans="2:3" x14ac:dyDescent="0.25">
      <c r="B389" s="2">
        <v>385</v>
      </c>
      <c r="C389" s="10" t="s">
        <v>432</v>
      </c>
    </row>
    <row r="390" spans="2:3" x14ac:dyDescent="0.25">
      <c r="B390" s="2">
        <v>386</v>
      </c>
      <c r="C390" s="10" t="s">
        <v>433</v>
      </c>
    </row>
    <row r="391" spans="2:3" x14ac:dyDescent="0.25">
      <c r="B391" s="2">
        <v>387</v>
      </c>
      <c r="C391" s="10" t="s">
        <v>434</v>
      </c>
    </row>
    <row r="392" spans="2:3" x14ac:dyDescent="0.25">
      <c r="B392" s="2">
        <v>388</v>
      </c>
      <c r="C392" s="10" t="s">
        <v>435</v>
      </c>
    </row>
    <row r="393" spans="2:3" x14ac:dyDescent="0.25">
      <c r="B393" s="2">
        <v>389</v>
      </c>
      <c r="C393" s="10" t="s">
        <v>436</v>
      </c>
    </row>
    <row r="394" spans="2:3" x14ac:dyDescent="0.25">
      <c r="B394" s="2">
        <v>390</v>
      </c>
      <c r="C394" s="10" t="s">
        <v>437</v>
      </c>
    </row>
    <row r="395" spans="2:3" x14ac:dyDescent="0.25">
      <c r="B395" s="2">
        <v>391</v>
      </c>
      <c r="C395" s="10" t="s">
        <v>438</v>
      </c>
    </row>
    <row r="396" spans="2:3" x14ac:dyDescent="0.25">
      <c r="B396" s="2">
        <v>392</v>
      </c>
      <c r="C396" s="10" t="s">
        <v>439</v>
      </c>
    </row>
    <row r="397" spans="2:3" x14ac:dyDescent="0.25">
      <c r="B397" s="2">
        <v>393</v>
      </c>
      <c r="C397" s="10" t="s">
        <v>440</v>
      </c>
    </row>
    <row r="398" spans="2:3" x14ac:dyDescent="0.25">
      <c r="B398" s="2">
        <v>394</v>
      </c>
      <c r="C398" s="10" t="s">
        <v>441</v>
      </c>
    </row>
    <row r="399" spans="2:3" x14ac:dyDescent="0.25">
      <c r="B399" s="2">
        <v>395</v>
      </c>
      <c r="C399" s="10" t="s">
        <v>442</v>
      </c>
    </row>
    <row r="400" spans="2:3" x14ac:dyDescent="0.25">
      <c r="B400" s="2">
        <v>396</v>
      </c>
      <c r="C400" s="10" t="s">
        <v>443</v>
      </c>
    </row>
    <row r="401" spans="2:3" x14ac:dyDescent="0.25">
      <c r="B401" s="2">
        <v>397</v>
      </c>
      <c r="C401" s="10" t="s">
        <v>444</v>
      </c>
    </row>
    <row r="402" spans="2:3" x14ac:dyDescent="0.25">
      <c r="B402" s="2">
        <v>398</v>
      </c>
      <c r="C402" s="10" t="s">
        <v>445</v>
      </c>
    </row>
    <row r="403" spans="2:3" x14ac:dyDescent="0.25">
      <c r="B403" s="2">
        <v>399</v>
      </c>
      <c r="C403" s="10" t="s">
        <v>446</v>
      </c>
    </row>
    <row r="404" spans="2:3" x14ac:dyDescent="0.25">
      <c r="B404" s="2">
        <v>400</v>
      </c>
      <c r="C404" s="10" t="s">
        <v>447</v>
      </c>
    </row>
    <row r="405" spans="2:3" x14ac:dyDescent="0.25">
      <c r="B405" s="2">
        <v>401</v>
      </c>
      <c r="C405" s="10" t="s">
        <v>448</v>
      </c>
    </row>
    <row r="406" spans="2:3" x14ac:dyDescent="0.25">
      <c r="B406" s="2">
        <v>402</v>
      </c>
      <c r="C406" s="10" t="s">
        <v>449</v>
      </c>
    </row>
    <row r="407" spans="2:3" x14ac:dyDescent="0.25">
      <c r="B407" s="2">
        <v>403</v>
      </c>
      <c r="C407" s="10" t="s">
        <v>450</v>
      </c>
    </row>
    <row r="408" spans="2:3" x14ac:dyDescent="0.25">
      <c r="B408" s="2">
        <v>404</v>
      </c>
      <c r="C408" s="10" t="s">
        <v>451</v>
      </c>
    </row>
    <row r="409" spans="2:3" x14ac:dyDescent="0.25">
      <c r="B409" s="2">
        <v>405</v>
      </c>
      <c r="C409" s="10" t="s">
        <v>452</v>
      </c>
    </row>
    <row r="410" spans="2:3" x14ac:dyDescent="0.25">
      <c r="B410" s="2">
        <v>406</v>
      </c>
      <c r="C410" s="10" t="s">
        <v>453</v>
      </c>
    </row>
    <row r="411" spans="2:3" x14ac:dyDescent="0.25">
      <c r="B411" s="2">
        <v>407</v>
      </c>
      <c r="C411" s="10" t="s">
        <v>454</v>
      </c>
    </row>
    <row r="412" spans="2:3" x14ac:dyDescent="0.25">
      <c r="B412" s="2">
        <v>408</v>
      </c>
      <c r="C412" s="10" t="s">
        <v>455</v>
      </c>
    </row>
    <row r="413" spans="2:3" x14ac:dyDescent="0.25">
      <c r="B413" s="2">
        <v>409</v>
      </c>
      <c r="C413" s="10" t="s">
        <v>456</v>
      </c>
    </row>
    <row r="414" spans="2:3" x14ac:dyDescent="0.25">
      <c r="B414" s="2">
        <v>410</v>
      </c>
      <c r="C414" s="10" t="s">
        <v>457</v>
      </c>
    </row>
    <row r="415" spans="2:3" x14ac:dyDescent="0.25">
      <c r="B415" s="2">
        <v>411</v>
      </c>
      <c r="C415" s="10" t="s">
        <v>458</v>
      </c>
    </row>
    <row r="416" spans="2:3" x14ac:dyDescent="0.25">
      <c r="B416" s="2">
        <v>412</v>
      </c>
      <c r="C416" s="10" t="s">
        <v>459</v>
      </c>
    </row>
    <row r="417" spans="2:3" x14ac:dyDescent="0.25">
      <c r="B417" s="2">
        <v>413</v>
      </c>
      <c r="C417" s="10" t="s">
        <v>460</v>
      </c>
    </row>
    <row r="418" spans="2:3" x14ac:dyDescent="0.25">
      <c r="B418" s="2">
        <v>414</v>
      </c>
      <c r="C418" s="10" t="s">
        <v>461</v>
      </c>
    </row>
    <row r="419" spans="2:3" x14ac:dyDescent="0.25">
      <c r="B419" s="2">
        <v>415</v>
      </c>
      <c r="C419" s="10" t="s">
        <v>462</v>
      </c>
    </row>
    <row r="420" spans="2:3" x14ac:dyDescent="0.25">
      <c r="B420" s="2">
        <v>416</v>
      </c>
      <c r="C420" s="10" t="s">
        <v>463</v>
      </c>
    </row>
    <row r="421" spans="2:3" x14ac:dyDescent="0.25">
      <c r="B421" s="2">
        <v>417</v>
      </c>
      <c r="C421" s="10" t="s">
        <v>464</v>
      </c>
    </row>
    <row r="422" spans="2:3" x14ac:dyDescent="0.25">
      <c r="B422" s="2">
        <v>418</v>
      </c>
      <c r="C422" s="10" t="s">
        <v>465</v>
      </c>
    </row>
    <row r="423" spans="2:3" x14ac:dyDescent="0.25">
      <c r="B423" s="2">
        <v>419</v>
      </c>
      <c r="C423" s="10" t="s">
        <v>466</v>
      </c>
    </row>
    <row r="424" spans="2:3" x14ac:dyDescent="0.25">
      <c r="B424" s="2">
        <v>420</v>
      </c>
      <c r="C424" s="10" t="s">
        <v>467</v>
      </c>
    </row>
    <row r="425" spans="2:3" x14ac:dyDescent="0.25">
      <c r="B425" s="2">
        <v>421</v>
      </c>
      <c r="C425" s="10" t="s">
        <v>468</v>
      </c>
    </row>
    <row r="426" spans="2:3" x14ac:dyDescent="0.25">
      <c r="B426" s="2">
        <v>422</v>
      </c>
      <c r="C426" s="10" t="s">
        <v>469</v>
      </c>
    </row>
    <row r="427" spans="2:3" x14ac:dyDescent="0.25">
      <c r="B427" s="2">
        <v>423</v>
      </c>
      <c r="C427" s="10" t="s">
        <v>470</v>
      </c>
    </row>
    <row r="428" spans="2:3" x14ac:dyDescent="0.25">
      <c r="B428" s="2">
        <v>424</v>
      </c>
      <c r="C428" s="10" t="s">
        <v>471</v>
      </c>
    </row>
    <row r="429" spans="2:3" x14ac:dyDescent="0.25">
      <c r="B429" s="2">
        <v>425</v>
      </c>
      <c r="C429" s="10" t="s">
        <v>472</v>
      </c>
    </row>
    <row r="430" spans="2:3" x14ac:dyDescent="0.25">
      <c r="B430" s="2">
        <v>426</v>
      </c>
      <c r="C430" s="10" t="s">
        <v>473</v>
      </c>
    </row>
    <row r="431" spans="2:3" x14ac:dyDescent="0.25">
      <c r="B431" s="2">
        <v>427</v>
      </c>
      <c r="C431" s="10" t="s">
        <v>474</v>
      </c>
    </row>
    <row r="432" spans="2:3" x14ac:dyDescent="0.25">
      <c r="B432" s="2">
        <v>428</v>
      </c>
      <c r="C432" s="10" t="s">
        <v>475</v>
      </c>
    </row>
    <row r="433" spans="2:3" x14ac:dyDescent="0.25">
      <c r="B433" s="2">
        <v>429</v>
      </c>
      <c r="C433" s="10" t="s">
        <v>476</v>
      </c>
    </row>
    <row r="434" spans="2:3" x14ac:dyDescent="0.25">
      <c r="B434" s="2">
        <v>430</v>
      </c>
      <c r="C434" s="10" t="s">
        <v>477</v>
      </c>
    </row>
    <row r="435" spans="2:3" x14ac:dyDescent="0.25">
      <c r="B435" s="2">
        <v>431</v>
      </c>
      <c r="C435" s="10" t="s">
        <v>478</v>
      </c>
    </row>
    <row r="436" spans="2:3" x14ac:dyDescent="0.25">
      <c r="B436" s="2">
        <v>432</v>
      </c>
      <c r="C436" s="10" t="s">
        <v>479</v>
      </c>
    </row>
    <row r="437" spans="2:3" x14ac:dyDescent="0.25">
      <c r="B437" s="2">
        <v>433</v>
      </c>
      <c r="C437" s="10" t="s">
        <v>480</v>
      </c>
    </row>
    <row r="438" spans="2:3" x14ac:dyDescent="0.25">
      <c r="B438" s="2">
        <v>434</v>
      </c>
      <c r="C438" s="10" t="s">
        <v>481</v>
      </c>
    </row>
    <row r="439" spans="2:3" x14ac:dyDescent="0.25">
      <c r="B439" s="2">
        <v>435</v>
      </c>
      <c r="C439" s="10" t="s">
        <v>482</v>
      </c>
    </row>
    <row r="440" spans="2:3" x14ac:dyDescent="0.25">
      <c r="B440" s="2">
        <v>436</v>
      </c>
      <c r="C440" s="10" t="s">
        <v>483</v>
      </c>
    </row>
    <row r="441" spans="2:3" x14ac:dyDescent="0.25">
      <c r="B441" s="2">
        <v>437</v>
      </c>
      <c r="C441" s="10" t="s">
        <v>484</v>
      </c>
    </row>
    <row r="442" spans="2:3" x14ac:dyDescent="0.25">
      <c r="B442" s="2">
        <v>438</v>
      </c>
      <c r="C442" s="10" t="s">
        <v>485</v>
      </c>
    </row>
    <row r="443" spans="2:3" x14ac:dyDescent="0.25">
      <c r="B443" s="2">
        <v>439</v>
      </c>
      <c r="C443" s="10" t="s">
        <v>486</v>
      </c>
    </row>
    <row r="444" spans="2:3" x14ac:dyDescent="0.25">
      <c r="B444" s="2">
        <v>440</v>
      </c>
      <c r="C444" s="10" t="s">
        <v>487</v>
      </c>
    </row>
    <row r="445" spans="2:3" x14ac:dyDescent="0.25">
      <c r="B445" s="2">
        <v>441</v>
      </c>
      <c r="C445" s="10" t="s">
        <v>488</v>
      </c>
    </row>
    <row r="446" spans="2:3" x14ac:dyDescent="0.25">
      <c r="B446" s="2">
        <v>442</v>
      </c>
      <c r="C446" s="10" t="s">
        <v>489</v>
      </c>
    </row>
    <row r="447" spans="2:3" x14ac:dyDescent="0.25">
      <c r="B447" s="2">
        <v>443</v>
      </c>
      <c r="C447" s="10" t="s">
        <v>490</v>
      </c>
    </row>
    <row r="448" spans="2:3" x14ac:dyDescent="0.25">
      <c r="B448" s="2">
        <v>444</v>
      </c>
      <c r="C448" s="10" t="s">
        <v>491</v>
      </c>
    </row>
    <row r="449" spans="2:3" x14ac:dyDescent="0.25">
      <c r="B449" s="2">
        <v>445</v>
      </c>
      <c r="C449" s="10" t="s">
        <v>492</v>
      </c>
    </row>
    <row r="450" spans="2:3" x14ac:dyDescent="0.25">
      <c r="B450" s="2">
        <v>446</v>
      </c>
      <c r="C450" s="10" t="s">
        <v>493</v>
      </c>
    </row>
    <row r="451" spans="2:3" x14ac:dyDescent="0.25">
      <c r="B451" s="2">
        <v>447</v>
      </c>
      <c r="C451" s="10" t="s">
        <v>494</v>
      </c>
    </row>
    <row r="452" spans="2:3" x14ac:dyDescent="0.25">
      <c r="B452" s="2">
        <v>448</v>
      </c>
      <c r="C452" s="10" t="s">
        <v>495</v>
      </c>
    </row>
    <row r="453" spans="2:3" x14ac:dyDescent="0.25">
      <c r="B453" s="2">
        <v>449</v>
      </c>
      <c r="C453" s="10" t="s">
        <v>496</v>
      </c>
    </row>
    <row r="454" spans="2:3" x14ac:dyDescent="0.25">
      <c r="B454" s="2">
        <v>450</v>
      </c>
      <c r="C454" s="10" t="s">
        <v>497</v>
      </c>
    </row>
    <row r="455" spans="2:3" x14ac:dyDescent="0.25">
      <c r="B455" s="2">
        <v>451</v>
      </c>
      <c r="C455" s="10" t="s">
        <v>498</v>
      </c>
    </row>
    <row r="456" spans="2:3" x14ac:dyDescent="0.25">
      <c r="B456" s="2">
        <v>452</v>
      </c>
      <c r="C456" s="10" t="s">
        <v>499</v>
      </c>
    </row>
    <row r="457" spans="2:3" x14ac:dyDescent="0.25">
      <c r="B457" s="2">
        <v>453</v>
      </c>
      <c r="C457" s="10" t="s">
        <v>500</v>
      </c>
    </row>
    <row r="458" spans="2:3" x14ac:dyDescent="0.25">
      <c r="B458" s="2">
        <v>454</v>
      </c>
      <c r="C458" s="10" t="s">
        <v>501</v>
      </c>
    </row>
    <row r="459" spans="2:3" x14ac:dyDescent="0.25">
      <c r="B459" s="2">
        <v>455</v>
      </c>
      <c r="C459" s="10" t="s">
        <v>502</v>
      </c>
    </row>
    <row r="460" spans="2:3" x14ac:dyDescent="0.25">
      <c r="B460" s="2">
        <v>456</v>
      </c>
      <c r="C460" s="10" t="s">
        <v>503</v>
      </c>
    </row>
    <row r="461" spans="2:3" x14ac:dyDescent="0.25">
      <c r="B461" s="2">
        <v>457</v>
      </c>
      <c r="C461" s="10" t="s">
        <v>504</v>
      </c>
    </row>
    <row r="462" spans="2:3" x14ac:dyDescent="0.25">
      <c r="B462" s="2">
        <v>458</v>
      </c>
      <c r="C462" s="10" t="s">
        <v>505</v>
      </c>
    </row>
    <row r="463" spans="2:3" x14ac:dyDescent="0.25">
      <c r="B463" s="2">
        <v>459</v>
      </c>
      <c r="C463" s="10" t="s">
        <v>506</v>
      </c>
    </row>
    <row r="464" spans="2:3" x14ac:dyDescent="0.25">
      <c r="B464" s="2">
        <v>460</v>
      </c>
      <c r="C464" s="10" t="s">
        <v>507</v>
      </c>
    </row>
    <row r="465" spans="2:3" x14ac:dyDescent="0.25">
      <c r="B465" s="2">
        <v>461</v>
      </c>
      <c r="C465" s="10" t="s">
        <v>508</v>
      </c>
    </row>
    <row r="466" spans="2:3" x14ac:dyDescent="0.25">
      <c r="B466" s="2">
        <v>462</v>
      </c>
      <c r="C466" s="10" t="s">
        <v>509</v>
      </c>
    </row>
    <row r="467" spans="2:3" x14ac:dyDescent="0.25">
      <c r="B467" s="2">
        <v>463</v>
      </c>
      <c r="C467" s="10" t="s">
        <v>510</v>
      </c>
    </row>
    <row r="468" spans="2:3" x14ac:dyDescent="0.25">
      <c r="B468" s="2">
        <v>464</v>
      </c>
      <c r="C468" s="10" t="s">
        <v>511</v>
      </c>
    </row>
    <row r="469" spans="2:3" x14ac:dyDescent="0.25">
      <c r="B469" s="2">
        <v>465</v>
      </c>
      <c r="C469" s="10" t="s">
        <v>512</v>
      </c>
    </row>
    <row r="470" spans="2:3" x14ac:dyDescent="0.25">
      <c r="B470" s="2">
        <v>466</v>
      </c>
      <c r="C470" s="10" t="s">
        <v>513</v>
      </c>
    </row>
    <row r="471" spans="2:3" x14ac:dyDescent="0.25">
      <c r="B471" s="2">
        <v>467</v>
      </c>
      <c r="C471" s="10" t="s">
        <v>514</v>
      </c>
    </row>
    <row r="472" spans="2:3" x14ac:dyDescent="0.25">
      <c r="B472" s="2">
        <v>468</v>
      </c>
      <c r="C472" s="10" t="s">
        <v>515</v>
      </c>
    </row>
    <row r="473" spans="2:3" x14ac:dyDescent="0.25">
      <c r="B473" s="2">
        <v>469</v>
      </c>
      <c r="C473" s="10" t="s">
        <v>516</v>
      </c>
    </row>
    <row r="474" spans="2:3" x14ac:dyDescent="0.25">
      <c r="B474" s="2">
        <v>470</v>
      </c>
      <c r="C474" s="10" t="s">
        <v>517</v>
      </c>
    </row>
    <row r="475" spans="2:3" x14ac:dyDescent="0.25">
      <c r="B475" s="2">
        <v>471</v>
      </c>
      <c r="C475" s="10" t="s">
        <v>518</v>
      </c>
    </row>
    <row r="476" spans="2:3" x14ac:dyDescent="0.25">
      <c r="B476" s="2">
        <v>472</v>
      </c>
      <c r="C476" s="10" t="s">
        <v>519</v>
      </c>
    </row>
    <row r="477" spans="2:3" x14ac:dyDescent="0.25">
      <c r="B477" s="2">
        <v>473</v>
      </c>
      <c r="C477" s="10" t="s">
        <v>520</v>
      </c>
    </row>
    <row r="478" spans="2:3" x14ac:dyDescent="0.25">
      <c r="B478" s="2">
        <v>474</v>
      </c>
      <c r="C478" s="10" t="s">
        <v>521</v>
      </c>
    </row>
    <row r="479" spans="2:3" x14ac:dyDescent="0.25">
      <c r="B479" s="2">
        <v>475</v>
      </c>
      <c r="C479" s="10" t="s">
        <v>522</v>
      </c>
    </row>
    <row r="480" spans="2:3" x14ac:dyDescent="0.25">
      <c r="B480" s="2">
        <v>476</v>
      </c>
      <c r="C480" s="10" t="s">
        <v>523</v>
      </c>
    </row>
    <row r="481" spans="2:3" x14ac:dyDescent="0.25">
      <c r="B481" s="2">
        <v>477</v>
      </c>
      <c r="C481" s="10" t="s">
        <v>524</v>
      </c>
    </row>
    <row r="482" spans="2:3" x14ac:dyDescent="0.25">
      <c r="B482" s="2">
        <v>478</v>
      </c>
      <c r="C482" s="10" t="s">
        <v>525</v>
      </c>
    </row>
    <row r="483" spans="2:3" x14ac:dyDescent="0.25">
      <c r="B483" s="2">
        <v>479</v>
      </c>
      <c r="C483" s="10" t="s">
        <v>526</v>
      </c>
    </row>
    <row r="484" spans="2:3" x14ac:dyDescent="0.25">
      <c r="B484" s="2">
        <v>480</v>
      </c>
      <c r="C484" s="10" t="s">
        <v>527</v>
      </c>
    </row>
    <row r="485" spans="2:3" x14ac:dyDescent="0.25">
      <c r="B485" s="2">
        <v>481</v>
      </c>
      <c r="C485" s="10" t="s">
        <v>528</v>
      </c>
    </row>
    <row r="486" spans="2:3" x14ac:dyDescent="0.25">
      <c r="B486" s="2">
        <v>482</v>
      </c>
      <c r="C486" s="10" t="s">
        <v>529</v>
      </c>
    </row>
    <row r="487" spans="2:3" x14ac:dyDescent="0.25">
      <c r="B487" s="2">
        <v>483</v>
      </c>
      <c r="C487" s="10" t="s">
        <v>530</v>
      </c>
    </row>
    <row r="488" spans="2:3" x14ac:dyDescent="0.25">
      <c r="B488" s="2">
        <v>484</v>
      </c>
      <c r="C488" s="10" t="s">
        <v>531</v>
      </c>
    </row>
    <row r="489" spans="2:3" x14ac:dyDescent="0.25">
      <c r="B489" s="2">
        <v>485</v>
      </c>
      <c r="C489" s="10" t="s">
        <v>532</v>
      </c>
    </row>
    <row r="490" spans="2:3" x14ac:dyDescent="0.25">
      <c r="B490" s="2">
        <v>486</v>
      </c>
      <c r="C490" s="10" t="s">
        <v>533</v>
      </c>
    </row>
    <row r="491" spans="2:3" x14ac:dyDescent="0.25">
      <c r="B491" s="2">
        <v>487</v>
      </c>
      <c r="C491" s="10" t="s">
        <v>534</v>
      </c>
    </row>
    <row r="492" spans="2:3" x14ac:dyDescent="0.25">
      <c r="B492" s="2">
        <v>488</v>
      </c>
      <c r="C492" s="10" t="s">
        <v>535</v>
      </c>
    </row>
    <row r="493" spans="2:3" x14ac:dyDescent="0.25">
      <c r="B493" s="2">
        <v>489</v>
      </c>
      <c r="C493" s="10" t="s">
        <v>536</v>
      </c>
    </row>
    <row r="494" spans="2:3" x14ac:dyDescent="0.25">
      <c r="B494" s="2">
        <v>490</v>
      </c>
      <c r="C494" s="10" t="s">
        <v>537</v>
      </c>
    </row>
    <row r="495" spans="2:3" x14ac:dyDescent="0.25">
      <c r="B495" s="2">
        <v>491</v>
      </c>
      <c r="C495" s="10" t="s">
        <v>538</v>
      </c>
    </row>
    <row r="496" spans="2:3" x14ac:dyDescent="0.25">
      <c r="B496" s="2">
        <v>492</v>
      </c>
      <c r="C496" s="10" t="s">
        <v>539</v>
      </c>
    </row>
    <row r="497" spans="2:3" x14ac:dyDescent="0.25">
      <c r="B497" s="2">
        <v>493</v>
      </c>
      <c r="C497" s="10" t="s">
        <v>540</v>
      </c>
    </row>
    <row r="498" spans="2:3" x14ac:dyDescent="0.25">
      <c r="B498" s="2">
        <v>494</v>
      </c>
      <c r="C498" s="10" t="s">
        <v>541</v>
      </c>
    </row>
    <row r="499" spans="2:3" x14ac:dyDescent="0.25">
      <c r="B499" s="2">
        <v>495</v>
      </c>
      <c r="C499" s="10" t="s">
        <v>542</v>
      </c>
    </row>
    <row r="500" spans="2:3" x14ac:dyDescent="0.25">
      <c r="B500" s="2">
        <v>496</v>
      </c>
      <c r="C500" s="10" t="s">
        <v>543</v>
      </c>
    </row>
    <row r="501" spans="2:3" x14ac:dyDescent="0.25">
      <c r="B501" s="2">
        <v>497</v>
      </c>
      <c r="C501" s="10" t="s">
        <v>544</v>
      </c>
    </row>
    <row r="502" spans="2:3" x14ac:dyDescent="0.25">
      <c r="B502" s="2">
        <v>498</v>
      </c>
      <c r="C502" s="10" t="s">
        <v>545</v>
      </c>
    </row>
    <row r="503" spans="2:3" x14ac:dyDescent="0.25">
      <c r="B503" s="2">
        <v>499</v>
      </c>
      <c r="C503" s="10" t="s">
        <v>546</v>
      </c>
    </row>
    <row r="504" spans="2:3" x14ac:dyDescent="0.25">
      <c r="B504" s="2">
        <v>500</v>
      </c>
      <c r="C504" s="10" t="s">
        <v>547</v>
      </c>
    </row>
    <row r="505" spans="2:3" x14ac:dyDescent="0.25">
      <c r="B505" s="2">
        <v>501</v>
      </c>
      <c r="C505" s="10" t="s">
        <v>548</v>
      </c>
    </row>
    <row r="506" spans="2:3" x14ac:dyDescent="0.25">
      <c r="B506" s="2">
        <v>502</v>
      </c>
      <c r="C506" s="10" t="s">
        <v>549</v>
      </c>
    </row>
    <row r="507" spans="2:3" x14ac:dyDescent="0.25">
      <c r="B507" s="2">
        <v>503</v>
      </c>
      <c r="C507" s="10" t="s">
        <v>550</v>
      </c>
    </row>
    <row r="508" spans="2:3" x14ac:dyDescent="0.25">
      <c r="B508" s="2">
        <v>504</v>
      </c>
      <c r="C508" s="10" t="s">
        <v>551</v>
      </c>
    </row>
    <row r="509" spans="2:3" x14ac:dyDescent="0.25">
      <c r="B509" s="2">
        <v>505</v>
      </c>
      <c r="C509" s="10" t="s">
        <v>552</v>
      </c>
    </row>
    <row r="510" spans="2:3" x14ac:dyDescent="0.25">
      <c r="B510" s="2">
        <v>506</v>
      </c>
      <c r="C510" s="10" t="s">
        <v>553</v>
      </c>
    </row>
    <row r="511" spans="2:3" x14ac:dyDescent="0.25">
      <c r="B511" s="2">
        <v>507</v>
      </c>
      <c r="C511" s="10" t="s">
        <v>554</v>
      </c>
    </row>
    <row r="512" spans="2:3" x14ac:dyDescent="0.25">
      <c r="B512" s="2">
        <v>508</v>
      </c>
      <c r="C512" s="10" t="s">
        <v>555</v>
      </c>
    </row>
    <row r="513" spans="2:3" x14ac:dyDescent="0.25">
      <c r="B513" s="2">
        <v>509</v>
      </c>
      <c r="C513" s="10" t="s">
        <v>556</v>
      </c>
    </row>
    <row r="514" spans="2:3" x14ac:dyDescent="0.25">
      <c r="B514" s="2">
        <v>510</v>
      </c>
      <c r="C514" s="10" t="s">
        <v>557</v>
      </c>
    </row>
    <row r="515" spans="2:3" x14ac:dyDescent="0.25">
      <c r="B515" s="2">
        <v>511</v>
      </c>
      <c r="C515" s="10" t="s">
        <v>558</v>
      </c>
    </row>
    <row r="516" spans="2:3" x14ac:dyDescent="0.25">
      <c r="B516" s="2">
        <v>512</v>
      </c>
      <c r="C516" s="10" t="s">
        <v>559</v>
      </c>
    </row>
    <row r="517" spans="2:3" x14ac:dyDescent="0.25">
      <c r="B517" s="2">
        <v>513</v>
      </c>
      <c r="C517" s="10" t="s">
        <v>560</v>
      </c>
    </row>
    <row r="518" spans="2:3" x14ac:dyDescent="0.25">
      <c r="B518" s="2">
        <v>514</v>
      </c>
      <c r="C518" s="10" t="s">
        <v>561</v>
      </c>
    </row>
    <row r="519" spans="2:3" x14ac:dyDescent="0.25">
      <c r="B519" s="2">
        <v>515</v>
      </c>
      <c r="C519" s="10" t="s">
        <v>562</v>
      </c>
    </row>
    <row r="520" spans="2:3" x14ac:dyDescent="0.25">
      <c r="B520" s="2">
        <v>516</v>
      </c>
      <c r="C520" s="10" t="s">
        <v>563</v>
      </c>
    </row>
    <row r="521" spans="2:3" x14ac:dyDescent="0.25">
      <c r="B521" s="2">
        <v>517</v>
      </c>
      <c r="C521" s="10" t="s">
        <v>564</v>
      </c>
    </row>
    <row r="522" spans="2:3" x14ac:dyDescent="0.25">
      <c r="B522" s="2">
        <v>518</v>
      </c>
      <c r="C522" s="10" t="s">
        <v>565</v>
      </c>
    </row>
    <row r="523" spans="2:3" x14ac:dyDescent="0.25">
      <c r="B523" s="2">
        <v>519</v>
      </c>
      <c r="C523" s="10" t="s">
        <v>566</v>
      </c>
    </row>
    <row r="524" spans="2:3" x14ac:dyDescent="0.25">
      <c r="B524" s="2">
        <v>520</v>
      </c>
      <c r="C524" s="10" t="s">
        <v>567</v>
      </c>
    </row>
    <row r="525" spans="2:3" x14ac:dyDescent="0.25">
      <c r="B525" s="2">
        <v>521</v>
      </c>
      <c r="C525" s="10" t="s">
        <v>568</v>
      </c>
    </row>
    <row r="526" spans="2:3" x14ac:dyDescent="0.25">
      <c r="B526" s="2">
        <v>522</v>
      </c>
      <c r="C526" s="10" t="s">
        <v>569</v>
      </c>
    </row>
    <row r="527" spans="2:3" x14ac:dyDescent="0.25">
      <c r="B527" s="2">
        <v>523</v>
      </c>
      <c r="C527" s="10" t="s">
        <v>570</v>
      </c>
    </row>
    <row r="528" spans="2:3" x14ac:dyDescent="0.25">
      <c r="B528" s="2">
        <v>524</v>
      </c>
      <c r="C528" s="10" t="s">
        <v>571</v>
      </c>
    </row>
    <row r="529" spans="2:3" x14ac:dyDescent="0.25">
      <c r="B529" s="2">
        <v>525</v>
      </c>
      <c r="C529" s="10" t="s">
        <v>572</v>
      </c>
    </row>
    <row r="530" spans="2:3" x14ac:dyDescent="0.25">
      <c r="B530" s="2">
        <v>526</v>
      </c>
      <c r="C530" s="10" t="s">
        <v>573</v>
      </c>
    </row>
    <row r="531" spans="2:3" x14ac:dyDescent="0.25">
      <c r="B531" s="2">
        <v>527</v>
      </c>
      <c r="C531" s="10" t="s">
        <v>574</v>
      </c>
    </row>
    <row r="532" spans="2:3" x14ac:dyDescent="0.25">
      <c r="B532" s="2">
        <v>528</v>
      </c>
      <c r="C532" s="10" t="s">
        <v>575</v>
      </c>
    </row>
    <row r="533" spans="2:3" x14ac:dyDescent="0.25">
      <c r="B533" s="2">
        <v>529</v>
      </c>
      <c r="C533" s="10" t="s">
        <v>576</v>
      </c>
    </row>
    <row r="534" spans="2:3" x14ac:dyDescent="0.25">
      <c r="B534" s="2">
        <v>530</v>
      </c>
      <c r="C534" s="10" t="s">
        <v>577</v>
      </c>
    </row>
    <row r="535" spans="2:3" x14ac:dyDescent="0.25">
      <c r="B535" s="2">
        <v>531</v>
      </c>
      <c r="C535" s="10" t="s">
        <v>578</v>
      </c>
    </row>
    <row r="536" spans="2:3" x14ac:dyDescent="0.25">
      <c r="B536" s="2">
        <v>532</v>
      </c>
      <c r="C536" s="10" t="s">
        <v>579</v>
      </c>
    </row>
    <row r="537" spans="2:3" x14ac:dyDescent="0.25">
      <c r="B537" s="2">
        <v>533</v>
      </c>
      <c r="C537" s="10" t="s">
        <v>580</v>
      </c>
    </row>
    <row r="538" spans="2:3" x14ac:dyDescent="0.25">
      <c r="B538" s="2">
        <v>534</v>
      </c>
      <c r="C538" s="10" t="s">
        <v>581</v>
      </c>
    </row>
    <row r="539" spans="2:3" x14ac:dyDescent="0.25">
      <c r="B539" s="2">
        <v>535</v>
      </c>
      <c r="C539" s="10" t="s">
        <v>582</v>
      </c>
    </row>
    <row r="540" spans="2:3" x14ac:dyDescent="0.25">
      <c r="B540" s="2">
        <v>536</v>
      </c>
      <c r="C540" s="10" t="s">
        <v>583</v>
      </c>
    </row>
    <row r="541" spans="2:3" x14ac:dyDescent="0.25">
      <c r="B541" s="2">
        <v>537</v>
      </c>
      <c r="C541" s="10" t="s">
        <v>584</v>
      </c>
    </row>
    <row r="542" spans="2:3" x14ac:dyDescent="0.25">
      <c r="B542" s="2">
        <v>538</v>
      </c>
      <c r="C542" s="10" t="s">
        <v>585</v>
      </c>
    </row>
    <row r="543" spans="2:3" x14ac:dyDescent="0.25">
      <c r="B543" s="2">
        <v>539</v>
      </c>
      <c r="C543" s="10" t="s">
        <v>586</v>
      </c>
    </row>
    <row r="544" spans="2:3" x14ac:dyDescent="0.25">
      <c r="B544" s="2">
        <v>540</v>
      </c>
      <c r="C544" s="10" t="s">
        <v>587</v>
      </c>
    </row>
    <row r="545" spans="2:3" x14ac:dyDescent="0.25">
      <c r="B545" s="2">
        <v>541</v>
      </c>
      <c r="C545" s="10" t="s">
        <v>588</v>
      </c>
    </row>
    <row r="546" spans="2:3" x14ac:dyDescent="0.25">
      <c r="B546" s="2">
        <v>542</v>
      </c>
      <c r="C546" s="10" t="s">
        <v>589</v>
      </c>
    </row>
    <row r="547" spans="2:3" x14ac:dyDescent="0.25">
      <c r="B547" s="2">
        <v>543</v>
      </c>
      <c r="C547" s="10" t="s">
        <v>590</v>
      </c>
    </row>
    <row r="548" spans="2:3" x14ac:dyDescent="0.25">
      <c r="B548" s="2">
        <v>544</v>
      </c>
      <c r="C548" s="10" t="s">
        <v>591</v>
      </c>
    </row>
    <row r="549" spans="2:3" x14ac:dyDescent="0.25">
      <c r="B549" s="2">
        <v>545</v>
      </c>
      <c r="C549" s="10" t="s">
        <v>592</v>
      </c>
    </row>
    <row r="550" spans="2:3" x14ac:dyDescent="0.25">
      <c r="B550" s="2">
        <v>546</v>
      </c>
      <c r="C550" s="10" t="s">
        <v>593</v>
      </c>
    </row>
    <row r="551" spans="2:3" x14ac:dyDescent="0.25">
      <c r="B551" s="2">
        <v>547</v>
      </c>
      <c r="C551" s="10" t="s">
        <v>594</v>
      </c>
    </row>
    <row r="552" spans="2:3" x14ac:dyDescent="0.25">
      <c r="B552" s="2">
        <v>548</v>
      </c>
      <c r="C552" s="10" t="s">
        <v>595</v>
      </c>
    </row>
    <row r="553" spans="2:3" x14ac:dyDescent="0.25">
      <c r="B553" s="2">
        <v>549</v>
      </c>
      <c r="C553" s="10" t="s">
        <v>596</v>
      </c>
    </row>
    <row r="554" spans="2:3" x14ac:dyDescent="0.25">
      <c r="B554" s="2">
        <v>550</v>
      </c>
      <c r="C554" s="10" t="s">
        <v>597</v>
      </c>
    </row>
    <row r="555" spans="2:3" x14ac:dyDescent="0.25">
      <c r="B555" s="2">
        <v>551</v>
      </c>
      <c r="C555" s="10" t="s">
        <v>598</v>
      </c>
    </row>
    <row r="556" spans="2:3" x14ac:dyDescent="0.25">
      <c r="B556" s="2">
        <v>552</v>
      </c>
      <c r="C556" s="10" t="s">
        <v>599</v>
      </c>
    </row>
    <row r="557" spans="2:3" x14ac:dyDescent="0.25">
      <c r="B557" s="2">
        <v>553</v>
      </c>
      <c r="C557" s="10" t="s">
        <v>600</v>
      </c>
    </row>
    <row r="558" spans="2:3" x14ac:dyDescent="0.25">
      <c r="B558" s="2">
        <v>554</v>
      </c>
      <c r="C558" s="10" t="s">
        <v>601</v>
      </c>
    </row>
    <row r="559" spans="2:3" x14ac:dyDescent="0.25">
      <c r="B559" s="2">
        <v>555</v>
      </c>
      <c r="C559" s="10" t="s">
        <v>602</v>
      </c>
    </row>
    <row r="560" spans="2:3" x14ac:dyDescent="0.25">
      <c r="B560" s="2">
        <v>556</v>
      </c>
      <c r="C560" s="10" t="s">
        <v>603</v>
      </c>
    </row>
    <row r="561" spans="2:3" x14ac:dyDescent="0.25">
      <c r="B561" s="2">
        <v>557</v>
      </c>
      <c r="C561" s="10" t="s">
        <v>604</v>
      </c>
    </row>
    <row r="562" spans="2:3" x14ac:dyDescent="0.25">
      <c r="B562" s="2">
        <v>558</v>
      </c>
      <c r="C562" s="10" t="s">
        <v>605</v>
      </c>
    </row>
    <row r="563" spans="2:3" x14ac:dyDescent="0.25">
      <c r="B563" s="2">
        <v>559</v>
      </c>
      <c r="C563" s="10" t="s">
        <v>606</v>
      </c>
    </row>
    <row r="564" spans="2:3" x14ac:dyDescent="0.25">
      <c r="B564" s="2">
        <v>560</v>
      </c>
      <c r="C564" s="10" t="s">
        <v>607</v>
      </c>
    </row>
    <row r="565" spans="2:3" x14ac:dyDescent="0.25">
      <c r="B565" s="2">
        <v>561</v>
      </c>
      <c r="C565" s="10" t="s">
        <v>608</v>
      </c>
    </row>
    <row r="566" spans="2:3" x14ac:dyDescent="0.25">
      <c r="B566" s="2">
        <v>562</v>
      </c>
      <c r="C566" s="10" t="s">
        <v>609</v>
      </c>
    </row>
    <row r="567" spans="2:3" x14ac:dyDescent="0.25">
      <c r="B567" s="2">
        <v>563</v>
      </c>
      <c r="C567" s="10" t="s">
        <v>610</v>
      </c>
    </row>
    <row r="568" spans="2:3" x14ac:dyDescent="0.25">
      <c r="B568" s="2">
        <v>564</v>
      </c>
      <c r="C568" s="10" t="s">
        <v>611</v>
      </c>
    </row>
    <row r="569" spans="2:3" x14ac:dyDescent="0.25">
      <c r="B569" s="2">
        <v>565</v>
      </c>
      <c r="C569" s="10" t="s">
        <v>612</v>
      </c>
    </row>
    <row r="570" spans="2:3" x14ac:dyDescent="0.25">
      <c r="B570" s="2">
        <v>566</v>
      </c>
      <c r="C570" s="10" t="s">
        <v>613</v>
      </c>
    </row>
    <row r="571" spans="2:3" x14ac:dyDescent="0.25">
      <c r="B571" s="2">
        <v>567</v>
      </c>
      <c r="C571" s="10" t="s">
        <v>614</v>
      </c>
    </row>
    <row r="572" spans="2:3" x14ac:dyDescent="0.25">
      <c r="B572" s="2">
        <v>568</v>
      </c>
      <c r="C572" s="10" t="s">
        <v>615</v>
      </c>
    </row>
    <row r="573" spans="2:3" x14ac:dyDescent="0.25">
      <c r="B573" s="2">
        <v>569</v>
      </c>
      <c r="C573" s="10" t="s">
        <v>616</v>
      </c>
    </row>
    <row r="574" spans="2:3" x14ac:dyDescent="0.25">
      <c r="B574" s="2">
        <v>570</v>
      </c>
      <c r="C574" s="10" t="s">
        <v>617</v>
      </c>
    </row>
    <row r="575" spans="2:3" x14ac:dyDescent="0.25">
      <c r="B575" s="2">
        <v>571</v>
      </c>
      <c r="C575" s="10" t="s">
        <v>618</v>
      </c>
    </row>
    <row r="576" spans="2:3" x14ac:dyDescent="0.25">
      <c r="B576" s="2">
        <v>572</v>
      </c>
      <c r="C576" s="10" t="s">
        <v>619</v>
      </c>
    </row>
    <row r="577" spans="2:3" x14ac:dyDescent="0.25">
      <c r="B577" s="2">
        <v>573</v>
      </c>
      <c r="C577" s="10" t="s">
        <v>620</v>
      </c>
    </row>
    <row r="578" spans="2:3" x14ac:dyDescent="0.25">
      <c r="B578" s="2">
        <v>574</v>
      </c>
      <c r="C578" s="10" t="s">
        <v>621</v>
      </c>
    </row>
    <row r="579" spans="2:3" x14ac:dyDescent="0.25">
      <c r="B579" s="2">
        <v>575</v>
      </c>
      <c r="C579" s="10" t="s">
        <v>622</v>
      </c>
    </row>
    <row r="580" spans="2:3" x14ac:dyDescent="0.25">
      <c r="B580" s="2">
        <v>576</v>
      </c>
      <c r="C580" s="10" t="s">
        <v>623</v>
      </c>
    </row>
    <row r="581" spans="2:3" x14ac:dyDescent="0.25">
      <c r="B581" s="2">
        <v>577</v>
      </c>
      <c r="C581" s="10" t="s">
        <v>624</v>
      </c>
    </row>
    <row r="582" spans="2:3" x14ac:dyDescent="0.25">
      <c r="B582" s="2">
        <v>578</v>
      </c>
      <c r="C582" s="10" t="s">
        <v>625</v>
      </c>
    </row>
    <row r="583" spans="2:3" x14ac:dyDescent="0.25">
      <c r="B583" s="2">
        <v>579</v>
      </c>
      <c r="C583" s="10" t="s">
        <v>626</v>
      </c>
    </row>
    <row r="584" spans="2:3" x14ac:dyDescent="0.25">
      <c r="B584" s="2">
        <v>580</v>
      </c>
      <c r="C584" s="10" t="s">
        <v>627</v>
      </c>
    </row>
    <row r="585" spans="2:3" x14ac:dyDescent="0.25">
      <c r="B585" s="2">
        <v>581</v>
      </c>
      <c r="C585" s="10" t="s">
        <v>628</v>
      </c>
    </row>
    <row r="586" spans="2:3" x14ac:dyDescent="0.25">
      <c r="B586" s="2">
        <v>582</v>
      </c>
      <c r="C586" s="10" t="s">
        <v>629</v>
      </c>
    </row>
    <row r="587" spans="2:3" x14ac:dyDescent="0.25">
      <c r="B587" s="2">
        <v>583</v>
      </c>
      <c r="C587" s="10" t="s">
        <v>630</v>
      </c>
    </row>
    <row r="588" spans="2:3" x14ac:dyDescent="0.25">
      <c r="B588" s="2">
        <v>584</v>
      </c>
      <c r="C588" s="10" t="s">
        <v>631</v>
      </c>
    </row>
    <row r="589" spans="2:3" x14ac:dyDescent="0.25">
      <c r="B589" s="2">
        <v>585</v>
      </c>
      <c r="C589" s="10" t="s">
        <v>632</v>
      </c>
    </row>
    <row r="590" spans="2:3" x14ac:dyDescent="0.25">
      <c r="B590" s="2">
        <v>586</v>
      </c>
      <c r="C590" s="10" t="s">
        <v>633</v>
      </c>
    </row>
    <row r="591" spans="2:3" x14ac:dyDescent="0.25">
      <c r="B591" s="2">
        <v>587</v>
      </c>
      <c r="C591" s="10" t="s">
        <v>634</v>
      </c>
    </row>
    <row r="592" spans="2:3" x14ac:dyDescent="0.25">
      <c r="B592" s="2">
        <v>588</v>
      </c>
      <c r="C592" s="10" t="s">
        <v>635</v>
      </c>
    </row>
    <row r="593" spans="2:3" x14ac:dyDescent="0.25">
      <c r="B593" s="2">
        <v>589</v>
      </c>
      <c r="C593" s="10" t="s">
        <v>636</v>
      </c>
    </row>
    <row r="594" spans="2:3" x14ac:dyDescent="0.25">
      <c r="B594" s="2">
        <v>590</v>
      </c>
      <c r="C594" s="10" t="s">
        <v>637</v>
      </c>
    </row>
    <row r="595" spans="2:3" x14ac:dyDescent="0.25">
      <c r="B595" s="2">
        <v>591</v>
      </c>
      <c r="C595" s="10" t="s">
        <v>638</v>
      </c>
    </row>
    <row r="596" spans="2:3" x14ac:dyDescent="0.25">
      <c r="B596" s="2">
        <v>592</v>
      </c>
      <c r="C596" s="10" t="s">
        <v>639</v>
      </c>
    </row>
    <row r="597" spans="2:3" x14ac:dyDescent="0.25">
      <c r="B597" s="2">
        <v>593</v>
      </c>
      <c r="C597" s="10" t="s">
        <v>640</v>
      </c>
    </row>
    <row r="598" spans="2:3" x14ac:dyDescent="0.25">
      <c r="B598" s="2">
        <v>594</v>
      </c>
      <c r="C598" s="10" t="s">
        <v>641</v>
      </c>
    </row>
    <row r="599" spans="2:3" x14ac:dyDescent="0.25">
      <c r="B599" s="2">
        <v>595</v>
      </c>
      <c r="C599" s="10" t="s">
        <v>642</v>
      </c>
    </row>
    <row r="600" spans="2:3" x14ac:dyDescent="0.25">
      <c r="B600" s="2">
        <v>596</v>
      </c>
      <c r="C600" s="10" t="s">
        <v>643</v>
      </c>
    </row>
    <row r="601" spans="2:3" x14ac:dyDescent="0.25">
      <c r="B601" s="2">
        <v>597</v>
      </c>
      <c r="C601" s="10" t="s">
        <v>644</v>
      </c>
    </row>
    <row r="602" spans="2:3" x14ac:dyDescent="0.25">
      <c r="B602" s="2">
        <v>598</v>
      </c>
      <c r="C602" s="10" t="s">
        <v>645</v>
      </c>
    </row>
    <row r="603" spans="2:3" x14ac:dyDescent="0.25">
      <c r="B603" s="2">
        <v>599</v>
      </c>
      <c r="C603" s="10" t="s">
        <v>646</v>
      </c>
    </row>
    <row r="604" spans="2:3" x14ac:dyDescent="0.25">
      <c r="B604" s="2">
        <v>600</v>
      </c>
      <c r="C604" s="10" t="s">
        <v>647</v>
      </c>
    </row>
    <row r="605" spans="2:3" x14ac:dyDescent="0.25">
      <c r="B605" s="2">
        <v>601</v>
      </c>
      <c r="C605" s="10" t="s">
        <v>648</v>
      </c>
    </row>
    <row r="606" spans="2:3" x14ac:dyDescent="0.25">
      <c r="B606" s="2">
        <v>602</v>
      </c>
      <c r="C606" s="10" t="s">
        <v>649</v>
      </c>
    </row>
    <row r="607" spans="2:3" x14ac:dyDescent="0.25">
      <c r="B607" s="2">
        <v>603</v>
      </c>
      <c r="C607" s="10" t="s">
        <v>650</v>
      </c>
    </row>
    <row r="608" spans="2:3" x14ac:dyDescent="0.25">
      <c r="B608" s="2">
        <v>604</v>
      </c>
      <c r="C608" s="10" t="s">
        <v>651</v>
      </c>
    </row>
    <row r="609" spans="2:3" x14ac:dyDescent="0.25">
      <c r="B609" s="2">
        <v>605</v>
      </c>
      <c r="C609" s="10" t="s">
        <v>652</v>
      </c>
    </row>
    <row r="610" spans="2:3" x14ac:dyDescent="0.25">
      <c r="B610" s="2">
        <v>606</v>
      </c>
      <c r="C610" s="10" t="s">
        <v>653</v>
      </c>
    </row>
    <row r="611" spans="2:3" x14ac:dyDescent="0.25">
      <c r="B611" s="2">
        <v>607</v>
      </c>
      <c r="C611" s="10" t="s">
        <v>654</v>
      </c>
    </row>
    <row r="612" spans="2:3" x14ac:dyDescent="0.25">
      <c r="B612" s="2">
        <v>608</v>
      </c>
      <c r="C612" s="10" t="s">
        <v>655</v>
      </c>
    </row>
    <row r="613" spans="2:3" x14ac:dyDescent="0.25">
      <c r="B613" s="2">
        <v>609</v>
      </c>
      <c r="C613" s="10" t="s">
        <v>656</v>
      </c>
    </row>
    <row r="614" spans="2:3" x14ac:dyDescent="0.25">
      <c r="B614" s="2">
        <v>610</v>
      </c>
      <c r="C614" s="10" t="s">
        <v>657</v>
      </c>
    </row>
    <row r="615" spans="2:3" x14ac:dyDescent="0.25">
      <c r="B615" s="2">
        <v>611</v>
      </c>
      <c r="C615" s="10" t="s">
        <v>658</v>
      </c>
    </row>
    <row r="616" spans="2:3" x14ac:dyDescent="0.25">
      <c r="B616" s="2">
        <v>612</v>
      </c>
      <c r="C616" s="10" t="s">
        <v>659</v>
      </c>
    </row>
    <row r="617" spans="2:3" x14ac:dyDescent="0.25">
      <c r="B617" s="2">
        <v>613</v>
      </c>
      <c r="C617" s="10" t="s">
        <v>660</v>
      </c>
    </row>
    <row r="618" spans="2:3" x14ac:dyDescent="0.25">
      <c r="B618" s="2">
        <v>614</v>
      </c>
      <c r="C618" s="10" t="s">
        <v>661</v>
      </c>
    </row>
    <row r="619" spans="2:3" x14ac:dyDescent="0.25">
      <c r="B619" s="2">
        <v>615</v>
      </c>
      <c r="C619" s="10" t="s">
        <v>662</v>
      </c>
    </row>
    <row r="620" spans="2:3" x14ac:dyDescent="0.25">
      <c r="B620" s="2">
        <v>616</v>
      </c>
      <c r="C620" s="10" t="s">
        <v>663</v>
      </c>
    </row>
    <row r="621" spans="2:3" x14ac:dyDescent="0.25">
      <c r="B621" s="2">
        <v>617</v>
      </c>
      <c r="C621" s="10" t="s">
        <v>664</v>
      </c>
    </row>
    <row r="622" spans="2:3" x14ac:dyDescent="0.25">
      <c r="B622" s="2">
        <v>618</v>
      </c>
      <c r="C622" s="10" t="s">
        <v>665</v>
      </c>
    </row>
    <row r="623" spans="2:3" x14ac:dyDescent="0.25">
      <c r="B623" s="2">
        <v>619</v>
      </c>
      <c r="C623" s="10" t="s">
        <v>666</v>
      </c>
    </row>
    <row r="624" spans="2:3" x14ac:dyDescent="0.25">
      <c r="B624" s="2">
        <v>620</v>
      </c>
      <c r="C624" s="10" t="s">
        <v>667</v>
      </c>
    </row>
    <row r="625" spans="2:3" x14ac:dyDescent="0.25">
      <c r="B625" s="2">
        <v>621</v>
      </c>
      <c r="C625" s="10" t="s">
        <v>668</v>
      </c>
    </row>
    <row r="626" spans="2:3" x14ac:dyDescent="0.25">
      <c r="B626" s="2">
        <v>622</v>
      </c>
      <c r="C626" s="10" t="s">
        <v>669</v>
      </c>
    </row>
    <row r="627" spans="2:3" x14ac:dyDescent="0.25">
      <c r="B627" s="2">
        <v>623</v>
      </c>
      <c r="C627" s="10" t="s">
        <v>670</v>
      </c>
    </row>
    <row r="628" spans="2:3" x14ac:dyDescent="0.25">
      <c r="B628" s="2">
        <v>624</v>
      </c>
      <c r="C628" s="10" t="s">
        <v>671</v>
      </c>
    </row>
    <row r="629" spans="2:3" x14ac:dyDescent="0.25">
      <c r="B629" s="2">
        <v>625</v>
      </c>
      <c r="C629" s="10" t="s">
        <v>672</v>
      </c>
    </row>
    <row r="630" spans="2:3" x14ac:dyDescent="0.25">
      <c r="B630" s="2">
        <v>626</v>
      </c>
      <c r="C630" s="10" t="s">
        <v>673</v>
      </c>
    </row>
    <row r="631" spans="2:3" x14ac:dyDescent="0.25">
      <c r="B631" s="2">
        <v>627</v>
      </c>
      <c r="C631" s="10" t="s">
        <v>674</v>
      </c>
    </row>
    <row r="632" spans="2:3" x14ac:dyDescent="0.25">
      <c r="B632" s="2">
        <v>628</v>
      </c>
      <c r="C632" s="10" t="s">
        <v>675</v>
      </c>
    </row>
    <row r="633" spans="2:3" x14ac:dyDescent="0.25">
      <c r="B633" s="2">
        <v>629</v>
      </c>
      <c r="C633" s="10" t="s">
        <v>676</v>
      </c>
    </row>
    <row r="634" spans="2:3" x14ac:dyDescent="0.25">
      <c r="B634" s="2">
        <v>630</v>
      </c>
      <c r="C634" s="10" t="s">
        <v>677</v>
      </c>
    </row>
    <row r="635" spans="2:3" x14ac:dyDescent="0.25">
      <c r="B635" s="2">
        <v>631</v>
      </c>
      <c r="C635" s="10" t="s">
        <v>678</v>
      </c>
    </row>
    <row r="636" spans="2:3" x14ac:dyDescent="0.25">
      <c r="B636" s="2">
        <v>632</v>
      </c>
      <c r="C636" s="10" t="s">
        <v>679</v>
      </c>
    </row>
    <row r="637" spans="2:3" x14ac:dyDescent="0.25">
      <c r="B637" s="2">
        <v>633</v>
      </c>
      <c r="C637" s="10" t="s">
        <v>680</v>
      </c>
    </row>
    <row r="638" spans="2:3" x14ac:dyDescent="0.25">
      <c r="B638" s="2">
        <v>634</v>
      </c>
      <c r="C638" s="10" t="s">
        <v>681</v>
      </c>
    </row>
    <row r="639" spans="2:3" x14ac:dyDescent="0.25">
      <c r="B639" s="2">
        <v>635</v>
      </c>
      <c r="C639" s="10" t="s">
        <v>682</v>
      </c>
    </row>
    <row r="640" spans="2:3" x14ac:dyDescent="0.25">
      <c r="B640" s="2">
        <v>636</v>
      </c>
      <c r="C640" s="10" t="s">
        <v>683</v>
      </c>
    </row>
    <row r="641" spans="2:3" x14ac:dyDescent="0.25">
      <c r="B641" s="2">
        <v>637</v>
      </c>
      <c r="C641" s="10" t="s">
        <v>684</v>
      </c>
    </row>
    <row r="642" spans="2:3" x14ac:dyDescent="0.25">
      <c r="B642" s="2">
        <v>638</v>
      </c>
      <c r="C642" s="10" t="s">
        <v>685</v>
      </c>
    </row>
    <row r="643" spans="2:3" x14ac:dyDescent="0.25">
      <c r="B643" s="2">
        <v>639</v>
      </c>
      <c r="C643" s="10" t="s">
        <v>686</v>
      </c>
    </row>
    <row r="644" spans="2:3" x14ac:dyDescent="0.25">
      <c r="B644" s="2">
        <v>640</v>
      </c>
      <c r="C644" s="11" t="s">
        <v>687</v>
      </c>
    </row>
  </sheetData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U52"/>
  <sheetViews>
    <sheetView tabSelected="1" view="pageBreakPreview" zoomScale="130" zoomScaleNormal="130" zoomScaleSheetLayoutView="130" workbookViewId="0">
      <pane xSplit="4" ySplit="9" topLeftCell="E10" activePane="bottomRight" state="frozen"/>
      <selection pane="topRight" activeCell="F1" sqref="F1"/>
      <selection pane="bottomLeft" activeCell="A10" sqref="A10"/>
      <selection pane="bottomRight" activeCell="B10" sqref="B10:D11"/>
    </sheetView>
  </sheetViews>
  <sheetFormatPr baseColWidth="10" defaultRowHeight="15" x14ac:dyDescent="0.25"/>
  <cols>
    <col min="1" max="1" width="3.7109375" customWidth="1"/>
    <col min="2" max="2" width="14.85546875" customWidth="1"/>
    <col min="4" max="4" width="17" customWidth="1"/>
    <col min="5" max="5" width="10.5703125" customWidth="1"/>
    <col min="6" max="6" width="9.7109375" customWidth="1"/>
    <col min="7" max="7" width="10.140625" customWidth="1"/>
    <col min="8" max="19" width="3.140625" customWidth="1"/>
    <col min="20" max="20" width="13.28515625" bestFit="1" customWidth="1"/>
    <col min="21" max="21" width="10.7109375" customWidth="1"/>
  </cols>
  <sheetData>
    <row r="1" spans="1:21" ht="37.5" customHeight="1" x14ac:dyDescent="0.25">
      <c r="A1" s="339" t="s">
        <v>2805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21" ht="3.75" customHeight="1" x14ac:dyDescent="0.25"/>
    <row r="3" spans="1:21" ht="15" customHeight="1" x14ac:dyDescent="0.25">
      <c r="A3" s="335" t="s">
        <v>2797</v>
      </c>
      <c r="B3" s="336"/>
      <c r="C3" s="337"/>
      <c r="D3" s="332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4"/>
    </row>
    <row r="4" spans="1:21" ht="15" customHeight="1" x14ac:dyDescent="0.25">
      <c r="A4" s="343" t="s">
        <v>2796</v>
      </c>
      <c r="B4" s="344"/>
      <c r="C4" s="345"/>
      <c r="D4" s="332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4"/>
    </row>
    <row r="5" spans="1:21" ht="15" customHeight="1" x14ac:dyDescent="0.25">
      <c r="A5" s="335" t="s">
        <v>2794</v>
      </c>
      <c r="B5" s="336"/>
      <c r="C5" s="337"/>
      <c r="D5" s="332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4"/>
    </row>
    <row r="6" spans="1:21" ht="15" customHeight="1" x14ac:dyDescent="0.25">
      <c r="A6" s="335" t="s">
        <v>2795</v>
      </c>
      <c r="B6" s="336"/>
      <c r="C6" s="337"/>
      <c r="D6" s="332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4"/>
    </row>
    <row r="7" spans="1:21" ht="15" customHeight="1" x14ac:dyDescent="0.25">
      <c r="A7" s="341" t="s">
        <v>2778</v>
      </c>
      <c r="B7" s="340" t="s">
        <v>2802</v>
      </c>
      <c r="C7" s="341"/>
      <c r="D7" s="341"/>
      <c r="E7" s="340" t="s">
        <v>6</v>
      </c>
      <c r="F7" s="357" t="s">
        <v>2793</v>
      </c>
      <c r="G7" s="358"/>
      <c r="H7" s="342" t="s">
        <v>2789</v>
      </c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0" t="s">
        <v>2806</v>
      </c>
      <c r="U7" s="340" t="s">
        <v>2800</v>
      </c>
    </row>
    <row r="8" spans="1:21" x14ac:dyDescent="0.25">
      <c r="A8" s="341"/>
      <c r="B8" s="341"/>
      <c r="C8" s="341"/>
      <c r="D8" s="341"/>
      <c r="E8" s="340"/>
      <c r="F8" s="359"/>
      <c r="G8" s="360"/>
      <c r="H8" s="341" t="s">
        <v>1</v>
      </c>
      <c r="I8" s="341"/>
      <c r="J8" s="341"/>
      <c r="K8" s="341" t="s">
        <v>2</v>
      </c>
      <c r="L8" s="341"/>
      <c r="M8" s="341"/>
      <c r="N8" s="341" t="s">
        <v>3</v>
      </c>
      <c r="O8" s="341"/>
      <c r="P8" s="341"/>
      <c r="Q8" s="341" t="s">
        <v>4</v>
      </c>
      <c r="R8" s="341"/>
      <c r="S8" s="341"/>
      <c r="T8" s="340"/>
      <c r="U8" s="340"/>
    </row>
    <row r="9" spans="1:21" x14ac:dyDescent="0.25">
      <c r="A9" s="341"/>
      <c r="B9" s="341"/>
      <c r="C9" s="341"/>
      <c r="D9" s="341"/>
      <c r="E9" s="340"/>
      <c r="F9" s="361"/>
      <c r="G9" s="362"/>
      <c r="H9" s="308" t="s">
        <v>2780</v>
      </c>
      <c r="I9" s="308" t="s">
        <v>2781</v>
      </c>
      <c r="J9" s="308" t="s">
        <v>2782</v>
      </c>
      <c r="K9" s="308" t="s">
        <v>2783</v>
      </c>
      <c r="L9" s="308" t="s">
        <v>2782</v>
      </c>
      <c r="M9" s="308" t="s">
        <v>2784</v>
      </c>
      <c r="N9" s="308" t="s">
        <v>2784</v>
      </c>
      <c r="O9" s="308" t="s">
        <v>2783</v>
      </c>
      <c r="P9" s="308" t="s">
        <v>2785</v>
      </c>
      <c r="Q9" s="308" t="s">
        <v>2786</v>
      </c>
      <c r="R9" s="308" t="s">
        <v>2787</v>
      </c>
      <c r="S9" s="308" t="s">
        <v>2788</v>
      </c>
      <c r="T9" s="340"/>
      <c r="U9" s="340"/>
    </row>
    <row r="10" spans="1:21" ht="29.1" customHeight="1" x14ac:dyDescent="0.25">
      <c r="A10" s="353">
        <v>1</v>
      </c>
      <c r="B10" s="347"/>
      <c r="C10" s="348"/>
      <c r="D10" s="349"/>
      <c r="E10" s="355"/>
      <c r="F10" s="382" t="s">
        <v>2804</v>
      </c>
      <c r="G10" s="363"/>
      <c r="H10" s="309" t="s">
        <v>2780</v>
      </c>
      <c r="I10" s="309" t="s">
        <v>2781</v>
      </c>
      <c r="J10" s="309" t="s">
        <v>2782</v>
      </c>
      <c r="K10" s="309" t="s">
        <v>2783</v>
      </c>
      <c r="L10" s="309" t="s">
        <v>2782</v>
      </c>
      <c r="M10" s="309" t="s">
        <v>2784</v>
      </c>
      <c r="N10" s="312"/>
      <c r="O10" s="312"/>
      <c r="P10" s="312"/>
      <c r="Q10" s="312"/>
      <c r="R10" s="312"/>
      <c r="S10" s="312"/>
      <c r="T10" s="364">
        <f>SUM(N10:S10)</f>
        <v>0</v>
      </c>
      <c r="U10" s="311" t="str">
        <f>IF(ISBLANK(G10)," ",T10/G10*100)</f>
        <v xml:space="preserve"> </v>
      </c>
    </row>
    <row r="11" spans="1:21" x14ac:dyDescent="0.25">
      <c r="A11" s="354"/>
      <c r="B11" s="350"/>
      <c r="C11" s="351"/>
      <c r="D11" s="352"/>
      <c r="E11" s="356"/>
      <c r="F11" s="382" t="s">
        <v>2801</v>
      </c>
      <c r="G11" s="363"/>
      <c r="H11" s="309" t="s">
        <v>2780</v>
      </c>
      <c r="I11" s="309" t="s">
        <v>2781</v>
      </c>
      <c r="J11" s="309" t="s">
        <v>2782</v>
      </c>
      <c r="K11" s="309" t="s">
        <v>2783</v>
      </c>
      <c r="L11" s="309" t="s">
        <v>2782</v>
      </c>
      <c r="M11" s="309" t="s">
        <v>2784</v>
      </c>
      <c r="N11" s="309" t="s">
        <v>2784</v>
      </c>
      <c r="O11" s="309" t="s">
        <v>2783</v>
      </c>
      <c r="P11" s="309" t="s">
        <v>2785</v>
      </c>
      <c r="Q11" s="309" t="s">
        <v>2786</v>
      </c>
      <c r="R11" s="309" t="s">
        <v>2787</v>
      </c>
      <c r="S11" s="309" t="s">
        <v>2788</v>
      </c>
      <c r="T11" s="380"/>
      <c r="U11" s="311" t="str">
        <f>IF(ISBLANK(G11)," ",T11/G11*100)</f>
        <v xml:space="preserve"> </v>
      </c>
    </row>
    <row r="12" spans="1:21" ht="29.1" customHeight="1" x14ac:dyDescent="0.25">
      <c r="A12" s="365">
        <v>2</v>
      </c>
      <c r="B12" s="366"/>
      <c r="C12" s="367"/>
      <c r="D12" s="368"/>
      <c r="E12" s="369"/>
      <c r="F12" s="383" t="s">
        <v>2804</v>
      </c>
      <c r="G12" s="370"/>
      <c r="H12" s="309" t="s">
        <v>2780</v>
      </c>
      <c r="I12" s="309" t="s">
        <v>2781</v>
      </c>
      <c r="J12" s="309" t="s">
        <v>2782</v>
      </c>
      <c r="K12" s="309" t="s">
        <v>2783</v>
      </c>
      <c r="L12" s="309" t="s">
        <v>2782</v>
      </c>
      <c r="M12" s="309" t="s">
        <v>2784</v>
      </c>
      <c r="N12" s="376"/>
      <c r="O12" s="376"/>
      <c r="P12" s="376"/>
      <c r="Q12" s="376"/>
      <c r="R12" s="376"/>
      <c r="S12" s="376"/>
      <c r="T12" s="364">
        <f>SUM(N12:S12)</f>
        <v>0</v>
      </c>
      <c r="U12" s="311" t="str">
        <f>IF(ISBLANK(G12)," ",T12/G12*100)</f>
        <v xml:space="preserve"> </v>
      </c>
    </row>
    <row r="13" spans="1:21" x14ac:dyDescent="0.25">
      <c r="A13" s="371"/>
      <c r="B13" s="372"/>
      <c r="C13" s="373"/>
      <c r="D13" s="374"/>
      <c r="E13" s="375"/>
      <c r="F13" s="383" t="s">
        <v>2801</v>
      </c>
      <c r="G13" s="370"/>
      <c r="H13" s="309" t="s">
        <v>2780</v>
      </c>
      <c r="I13" s="309" t="s">
        <v>2781</v>
      </c>
      <c r="J13" s="309" t="s">
        <v>2782</v>
      </c>
      <c r="K13" s="309" t="s">
        <v>2783</v>
      </c>
      <c r="L13" s="309" t="s">
        <v>2782</v>
      </c>
      <c r="M13" s="309" t="s">
        <v>2784</v>
      </c>
      <c r="N13" s="309" t="s">
        <v>2784</v>
      </c>
      <c r="O13" s="309" t="s">
        <v>2783</v>
      </c>
      <c r="P13" s="309" t="s">
        <v>2785</v>
      </c>
      <c r="Q13" s="309" t="s">
        <v>2786</v>
      </c>
      <c r="R13" s="309" t="s">
        <v>2787</v>
      </c>
      <c r="S13" s="309" t="s">
        <v>2788</v>
      </c>
      <c r="T13" s="381"/>
      <c r="U13" s="311" t="str">
        <f>IF(ISBLANK(G13)," ",T13/G13*100)</f>
        <v xml:space="preserve"> </v>
      </c>
    </row>
    <row r="14" spans="1:21" ht="29.1" customHeight="1" x14ac:dyDescent="0.25">
      <c r="A14" s="353">
        <v>3</v>
      </c>
      <c r="B14" s="347"/>
      <c r="C14" s="348"/>
      <c r="D14" s="349"/>
      <c r="E14" s="355"/>
      <c r="F14" s="382" t="s">
        <v>2804</v>
      </c>
      <c r="G14" s="363"/>
      <c r="H14" s="309" t="s">
        <v>2780</v>
      </c>
      <c r="I14" s="309" t="s">
        <v>2781</v>
      </c>
      <c r="J14" s="309" t="s">
        <v>2782</v>
      </c>
      <c r="K14" s="309" t="s">
        <v>2783</v>
      </c>
      <c r="L14" s="309" t="s">
        <v>2782</v>
      </c>
      <c r="M14" s="309" t="s">
        <v>2784</v>
      </c>
      <c r="N14" s="312"/>
      <c r="O14" s="312"/>
      <c r="P14" s="312"/>
      <c r="Q14" s="312"/>
      <c r="R14" s="312"/>
      <c r="S14" s="312"/>
      <c r="T14" s="364">
        <f t="shared" ref="T14" si="0">SUM(N14:S14)</f>
        <v>0</v>
      </c>
      <c r="U14" s="311" t="str">
        <f t="shared" ref="U14:U23" si="1">IF(ISBLANK(G14)," ",T14/G14*100)</f>
        <v xml:space="preserve"> </v>
      </c>
    </row>
    <row r="15" spans="1:21" x14ac:dyDescent="0.25">
      <c r="A15" s="354"/>
      <c r="B15" s="350"/>
      <c r="C15" s="351"/>
      <c r="D15" s="352"/>
      <c r="E15" s="356"/>
      <c r="F15" s="382" t="s">
        <v>2801</v>
      </c>
      <c r="G15" s="363"/>
      <c r="H15" s="309" t="s">
        <v>2780</v>
      </c>
      <c r="I15" s="309" t="s">
        <v>2781</v>
      </c>
      <c r="J15" s="309" t="s">
        <v>2782</v>
      </c>
      <c r="K15" s="309" t="s">
        <v>2783</v>
      </c>
      <c r="L15" s="309" t="s">
        <v>2782</v>
      </c>
      <c r="M15" s="309" t="s">
        <v>2784</v>
      </c>
      <c r="N15" s="309" t="s">
        <v>2784</v>
      </c>
      <c r="O15" s="309" t="s">
        <v>2783</v>
      </c>
      <c r="P15" s="309" t="s">
        <v>2785</v>
      </c>
      <c r="Q15" s="309" t="s">
        <v>2786</v>
      </c>
      <c r="R15" s="309" t="s">
        <v>2787</v>
      </c>
      <c r="S15" s="309" t="s">
        <v>2788</v>
      </c>
      <c r="T15" s="380"/>
      <c r="U15" s="311" t="str">
        <f t="shared" si="1"/>
        <v xml:space="preserve"> </v>
      </c>
    </row>
    <row r="16" spans="1:21" ht="29.1" customHeight="1" x14ac:dyDescent="0.25">
      <c r="A16" s="365">
        <v>4</v>
      </c>
      <c r="B16" s="366"/>
      <c r="C16" s="367"/>
      <c r="D16" s="368"/>
      <c r="E16" s="369"/>
      <c r="F16" s="383" t="s">
        <v>2804</v>
      </c>
      <c r="G16" s="370"/>
      <c r="H16" s="309" t="s">
        <v>2780</v>
      </c>
      <c r="I16" s="309" t="s">
        <v>2781</v>
      </c>
      <c r="J16" s="309" t="s">
        <v>2782</v>
      </c>
      <c r="K16" s="309" t="s">
        <v>2783</v>
      </c>
      <c r="L16" s="309" t="s">
        <v>2782</v>
      </c>
      <c r="M16" s="309" t="s">
        <v>2784</v>
      </c>
      <c r="N16" s="376"/>
      <c r="O16" s="376"/>
      <c r="P16" s="376"/>
      <c r="Q16" s="376"/>
      <c r="R16" s="376"/>
      <c r="S16" s="376"/>
      <c r="T16" s="364">
        <f t="shared" ref="T16" si="2">SUM(N16:S16)</f>
        <v>0</v>
      </c>
      <c r="U16" s="311" t="str">
        <f t="shared" si="1"/>
        <v xml:space="preserve"> </v>
      </c>
    </row>
    <row r="17" spans="1:21" x14ac:dyDescent="0.25">
      <c r="A17" s="371"/>
      <c r="B17" s="372"/>
      <c r="C17" s="373"/>
      <c r="D17" s="374"/>
      <c r="E17" s="375"/>
      <c r="F17" s="383" t="s">
        <v>2801</v>
      </c>
      <c r="G17" s="370"/>
      <c r="H17" s="309" t="s">
        <v>2780</v>
      </c>
      <c r="I17" s="309" t="s">
        <v>2781</v>
      </c>
      <c r="J17" s="309" t="s">
        <v>2782</v>
      </c>
      <c r="K17" s="309" t="s">
        <v>2783</v>
      </c>
      <c r="L17" s="309" t="s">
        <v>2782</v>
      </c>
      <c r="M17" s="309" t="s">
        <v>2784</v>
      </c>
      <c r="N17" s="309" t="s">
        <v>2784</v>
      </c>
      <c r="O17" s="309" t="s">
        <v>2783</v>
      </c>
      <c r="P17" s="309" t="s">
        <v>2785</v>
      </c>
      <c r="Q17" s="309" t="s">
        <v>2786</v>
      </c>
      <c r="R17" s="309" t="s">
        <v>2787</v>
      </c>
      <c r="S17" s="309" t="s">
        <v>2788</v>
      </c>
      <c r="T17" s="381"/>
      <c r="U17" s="311" t="str">
        <f t="shared" si="1"/>
        <v xml:space="preserve"> </v>
      </c>
    </row>
    <row r="18" spans="1:21" ht="29.1" customHeight="1" x14ac:dyDescent="0.25">
      <c r="A18" s="353">
        <v>5</v>
      </c>
      <c r="B18" s="347"/>
      <c r="C18" s="348"/>
      <c r="D18" s="349"/>
      <c r="E18" s="355"/>
      <c r="F18" s="382" t="s">
        <v>2804</v>
      </c>
      <c r="G18" s="363"/>
      <c r="H18" s="309" t="s">
        <v>2780</v>
      </c>
      <c r="I18" s="309" t="s">
        <v>2781</v>
      </c>
      <c r="J18" s="309" t="s">
        <v>2782</v>
      </c>
      <c r="K18" s="309" t="s">
        <v>2783</v>
      </c>
      <c r="L18" s="309" t="s">
        <v>2782</v>
      </c>
      <c r="M18" s="309" t="s">
        <v>2784</v>
      </c>
      <c r="N18" s="312"/>
      <c r="O18" s="312"/>
      <c r="P18" s="312"/>
      <c r="Q18" s="312"/>
      <c r="R18" s="312"/>
      <c r="S18" s="312"/>
      <c r="T18" s="364">
        <f t="shared" ref="T18" si="3">SUM(N18:S18)</f>
        <v>0</v>
      </c>
      <c r="U18" s="311" t="str">
        <f t="shared" si="1"/>
        <v xml:space="preserve"> </v>
      </c>
    </row>
    <row r="19" spans="1:21" x14ac:dyDescent="0.25">
      <c r="A19" s="354"/>
      <c r="B19" s="350"/>
      <c r="C19" s="351"/>
      <c r="D19" s="352"/>
      <c r="E19" s="356"/>
      <c r="F19" s="382" t="s">
        <v>2801</v>
      </c>
      <c r="G19" s="363"/>
      <c r="H19" s="309" t="s">
        <v>2780</v>
      </c>
      <c r="I19" s="309" t="s">
        <v>2781</v>
      </c>
      <c r="J19" s="309" t="s">
        <v>2782</v>
      </c>
      <c r="K19" s="309" t="s">
        <v>2783</v>
      </c>
      <c r="L19" s="309" t="s">
        <v>2782</v>
      </c>
      <c r="M19" s="309" t="s">
        <v>2784</v>
      </c>
      <c r="N19" s="309" t="s">
        <v>2784</v>
      </c>
      <c r="O19" s="309" t="s">
        <v>2783</v>
      </c>
      <c r="P19" s="309" t="s">
        <v>2785</v>
      </c>
      <c r="Q19" s="309" t="s">
        <v>2786</v>
      </c>
      <c r="R19" s="309" t="s">
        <v>2787</v>
      </c>
      <c r="S19" s="309" t="s">
        <v>2788</v>
      </c>
      <c r="T19" s="380"/>
      <c r="U19" s="311" t="str">
        <f t="shared" si="1"/>
        <v xml:space="preserve"> </v>
      </c>
    </row>
    <row r="20" spans="1:21" ht="29.1" customHeight="1" x14ac:dyDescent="0.25">
      <c r="A20" s="365">
        <v>6</v>
      </c>
      <c r="B20" s="366"/>
      <c r="C20" s="367"/>
      <c r="D20" s="368"/>
      <c r="E20" s="369"/>
      <c r="F20" s="383" t="s">
        <v>2804</v>
      </c>
      <c r="G20" s="370"/>
      <c r="H20" s="309" t="s">
        <v>2780</v>
      </c>
      <c r="I20" s="309" t="s">
        <v>2781</v>
      </c>
      <c r="J20" s="309" t="s">
        <v>2782</v>
      </c>
      <c r="K20" s="309" t="s">
        <v>2783</v>
      </c>
      <c r="L20" s="309" t="s">
        <v>2782</v>
      </c>
      <c r="M20" s="309" t="s">
        <v>2784</v>
      </c>
      <c r="N20" s="376"/>
      <c r="O20" s="376"/>
      <c r="P20" s="376"/>
      <c r="Q20" s="376"/>
      <c r="R20" s="376"/>
      <c r="S20" s="376"/>
      <c r="T20" s="364">
        <f t="shared" ref="T20" si="4">SUM(N20:S20)</f>
        <v>0</v>
      </c>
      <c r="U20" s="311" t="str">
        <f t="shared" si="1"/>
        <v xml:space="preserve"> </v>
      </c>
    </row>
    <row r="21" spans="1:21" x14ac:dyDescent="0.25">
      <c r="A21" s="371"/>
      <c r="B21" s="372"/>
      <c r="C21" s="373"/>
      <c r="D21" s="374"/>
      <c r="E21" s="375"/>
      <c r="F21" s="383" t="s">
        <v>2801</v>
      </c>
      <c r="G21" s="370"/>
      <c r="H21" s="309" t="s">
        <v>2780</v>
      </c>
      <c r="I21" s="309" t="s">
        <v>2781</v>
      </c>
      <c r="J21" s="309" t="s">
        <v>2782</v>
      </c>
      <c r="K21" s="309" t="s">
        <v>2783</v>
      </c>
      <c r="L21" s="309" t="s">
        <v>2782</v>
      </c>
      <c r="M21" s="309" t="s">
        <v>2784</v>
      </c>
      <c r="N21" s="309" t="s">
        <v>2784</v>
      </c>
      <c r="O21" s="309" t="s">
        <v>2783</v>
      </c>
      <c r="P21" s="309" t="s">
        <v>2785</v>
      </c>
      <c r="Q21" s="309" t="s">
        <v>2786</v>
      </c>
      <c r="R21" s="309" t="s">
        <v>2787</v>
      </c>
      <c r="S21" s="309" t="s">
        <v>2788</v>
      </c>
      <c r="T21" s="381"/>
      <c r="U21" s="311" t="str">
        <f t="shared" si="1"/>
        <v xml:space="preserve"> </v>
      </c>
    </row>
    <row r="22" spans="1:21" ht="29.1" customHeight="1" x14ac:dyDescent="0.25">
      <c r="A22" s="353">
        <v>7</v>
      </c>
      <c r="B22" s="347"/>
      <c r="C22" s="348"/>
      <c r="D22" s="349"/>
      <c r="E22" s="355"/>
      <c r="F22" s="382" t="s">
        <v>2804</v>
      </c>
      <c r="G22" s="363"/>
      <c r="H22" s="309" t="s">
        <v>2780</v>
      </c>
      <c r="I22" s="309" t="s">
        <v>2781</v>
      </c>
      <c r="J22" s="309" t="s">
        <v>2782</v>
      </c>
      <c r="K22" s="309" t="s">
        <v>2783</v>
      </c>
      <c r="L22" s="309" t="s">
        <v>2782</v>
      </c>
      <c r="M22" s="309" t="s">
        <v>2784</v>
      </c>
      <c r="N22" s="312"/>
      <c r="O22" s="312"/>
      <c r="P22" s="312"/>
      <c r="Q22" s="312"/>
      <c r="R22" s="312"/>
      <c r="S22" s="312"/>
      <c r="T22" s="364">
        <f t="shared" ref="T22" si="5">SUM(N22:S22)</f>
        <v>0</v>
      </c>
      <c r="U22" s="311" t="str">
        <f t="shared" si="1"/>
        <v xml:space="preserve"> </v>
      </c>
    </row>
    <row r="23" spans="1:21" x14ac:dyDescent="0.25">
      <c r="A23" s="354"/>
      <c r="B23" s="350"/>
      <c r="C23" s="351"/>
      <c r="D23" s="352"/>
      <c r="E23" s="356"/>
      <c r="F23" s="382" t="s">
        <v>2801</v>
      </c>
      <c r="G23" s="363"/>
      <c r="H23" s="309" t="s">
        <v>2780</v>
      </c>
      <c r="I23" s="309" t="s">
        <v>2781</v>
      </c>
      <c r="J23" s="309" t="s">
        <v>2782</v>
      </c>
      <c r="K23" s="309" t="s">
        <v>2783</v>
      </c>
      <c r="L23" s="309" t="s">
        <v>2782</v>
      </c>
      <c r="M23" s="309" t="s">
        <v>2784</v>
      </c>
      <c r="N23" s="309" t="s">
        <v>2784</v>
      </c>
      <c r="O23" s="309" t="s">
        <v>2783</v>
      </c>
      <c r="P23" s="309" t="s">
        <v>2785</v>
      </c>
      <c r="Q23" s="309" t="s">
        <v>2786</v>
      </c>
      <c r="R23" s="309" t="s">
        <v>2787</v>
      </c>
      <c r="S23" s="309" t="s">
        <v>2788</v>
      </c>
      <c r="T23" s="380"/>
      <c r="U23" s="311" t="str">
        <f t="shared" si="1"/>
        <v xml:space="preserve"> </v>
      </c>
    </row>
    <row r="24" spans="1:21" ht="29.1" customHeight="1" x14ac:dyDescent="0.25">
      <c r="A24" s="365">
        <v>8</v>
      </c>
      <c r="B24" s="366"/>
      <c r="C24" s="367"/>
      <c r="D24" s="368"/>
      <c r="E24" s="369"/>
      <c r="F24" s="383" t="s">
        <v>2804</v>
      </c>
      <c r="G24" s="370"/>
      <c r="H24" s="309" t="s">
        <v>2780</v>
      </c>
      <c r="I24" s="309" t="s">
        <v>2781</v>
      </c>
      <c r="J24" s="309" t="s">
        <v>2782</v>
      </c>
      <c r="K24" s="309" t="s">
        <v>2783</v>
      </c>
      <c r="L24" s="309" t="s">
        <v>2782</v>
      </c>
      <c r="M24" s="309" t="s">
        <v>2784</v>
      </c>
      <c r="N24" s="376"/>
      <c r="O24" s="376"/>
      <c r="P24" s="376"/>
      <c r="Q24" s="376"/>
      <c r="R24" s="376"/>
      <c r="S24" s="376"/>
      <c r="T24" s="364">
        <f t="shared" ref="T24" si="6">SUM(N24:S24)</f>
        <v>0</v>
      </c>
      <c r="U24" s="311" t="str">
        <f t="shared" ref="U24:U33" si="7">IF(ISBLANK(G24)," ",T24/G24*100)</f>
        <v xml:space="preserve"> </v>
      </c>
    </row>
    <row r="25" spans="1:21" x14ac:dyDescent="0.25">
      <c r="A25" s="371"/>
      <c r="B25" s="372"/>
      <c r="C25" s="373"/>
      <c r="D25" s="374"/>
      <c r="E25" s="375"/>
      <c r="F25" s="383" t="s">
        <v>2801</v>
      </c>
      <c r="G25" s="370"/>
      <c r="H25" s="309" t="s">
        <v>2780</v>
      </c>
      <c r="I25" s="309" t="s">
        <v>2781</v>
      </c>
      <c r="J25" s="309" t="s">
        <v>2782</v>
      </c>
      <c r="K25" s="309" t="s">
        <v>2783</v>
      </c>
      <c r="L25" s="309" t="s">
        <v>2782</v>
      </c>
      <c r="M25" s="309" t="s">
        <v>2784</v>
      </c>
      <c r="N25" s="309" t="s">
        <v>2784</v>
      </c>
      <c r="O25" s="309" t="s">
        <v>2783</v>
      </c>
      <c r="P25" s="309" t="s">
        <v>2785</v>
      </c>
      <c r="Q25" s="309" t="s">
        <v>2786</v>
      </c>
      <c r="R25" s="309" t="s">
        <v>2787</v>
      </c>
      <c r="S25" s="309" t="s">
        <v>2788</v>
      </c>
      <c r="T25" s="381"/>
      <c r="U25" s="311" t="str">
        <f t="shared" si="7"/>
        <v xml:space="preserve"> </v>
      </c>
    </row>
    <row r="26" spans="1:21" ht="29.1" customHeight="1" x14ac:dyDescent="0.25">
      <c r="A26" s="353">
        <v>9</v>
      </c>
      <c r="B26" s="347"/>
      <c r="C26" s="348"/>
      <c r="D26" s="349"/>
      <c r="E26" s="355"/>
      <c r="F26" s="382" t="s">
        <v>2804</v>
      </c>
      <c r="G26" s="363"/>
      <c r="H26" s="309" t="s">
        <v>2780</v>
      </c>
      <c r="I26" s="309" t="s">
        <v>2781</v>
      </c>
      <c r="J26" s="309" t="s">
        <v>2782</v>
      </c>
      <c r="K26" s="309" t="s">
        <v>2783</v>
      </c>
      <c r="L26" s="309" t="s">
        <v>2782</v>
      </c>
      <c r="M26" s="309" t="s">
        <v>2784</v>
      </c>
      <c r="N26" s="312"/>
      <c r="O26" s="312"/>
      <c r="P26" s="312"/>
      <c r="Q26" s="312"/>
      <c r="R26" s="312"/>
      <c r="S26" s="312"/>
      <c r="T26" s="364">
        <f t="shared" ref="T26" si="8">SUM(N26:S26)</f>
        <v>0</v>
      </c>
      <c r="U26" s="311" t="str">
        <f t="shared" si="7"/>
        <v xml:space="preserve"> </v>
      </c>
    </row>
    <row r="27" spans="1:21" x14ac:dyDescent="0.25">
      <c r="A27" s="354"/>
      <c r="B27" s="350"/>
      <c r="C27" s="351"/>
      <c r="D27" s="352"/>
      <c r="E27" s="356"/>
      <c r="F27" s="382" t="s">
        <v>2801</v>
      </c>
      <c r="G27" s="363"/>
      <c r="H27" s="309" t="s">
        <v>2780</v>
      </c>
      <c r="I27" s="309" t="s">
        <v>2781</v>
      </c>
      <c r="J27" s="309" t="s">
        <v>2782</v>
      </c>
      <c r="K27" s="309" t="s">
        <v>2783</v>
      </c>
      <c r="L27" s="309" t="s">
        <v>2782</v>
      </c>
      <c r="M27" s="309" t="s">
        <v>2784</v>
      </c>
      <c r="N27" s="309" t="s">
        <v>2784</v>
      </c>
      <c r="O27" s="309" t="s">
        <v>2783</v>
      </c>
      <c r="P27" s="309" t="s">
        <v>2785</v>
      </c>
      <c r="Q27" s="309" t="s">
        <v>2786</v>
      </c>
      <c r="R27" s="309" t="s">
        <v>2787</v>
      </c>
      <c r="S27" s="309" t="s">
        <v>2788</v>
      </c>
      <c r="T27" s="380"/>
      <c r="U27" s="311" t="str">
        <f t="shared" si="7"/>
        <v xml:space="preserve"> </v>
      </c>
    </row>
    <row r="28" spans="1:21" ht="29.1" customHeight="1" x14ac:dyDescent="0.25">
      <c r="A28" s="365">
        <v>10</v>
      </c>
      <c r="B28" s="366"/>
      <c r="C28" s="367"/>
      <c r="D28" s="368"/>
      <c r="E28" s="369"/>
      <c r="F28" s="383" t="s">
        <v>2804</v>
      </c>
      <c r="G28" s="370"/>
      <c r="H28" s="309" t="s">
        <v>2780</v>
      </c>
      <c r="I28" s="309" t="s">
        <v>2781</v>
      </c>
      <c r="J28" s="309" t="s">
        <v>2782</v>
      </c>
      <c r="K28" s="309" t="s">
        <v>2783</v>
      </c>
      <c r="L28" s="309" t="s">
        <v>2782</v>
      </c>
      <c r="M28" s="309" t="s">
        <v>2784</v>
      </c>
      <c r="N28" s="376"/>
      <c r="O28" s="376"/>
      <c r="P28" s="376"/>
      <c r="Q28" s="376"/>
      <c r="R28" s="376"/>
      <c r="S28" s="376"/>
      <c r="T28" s="364">
        <f t="shared" ref="T28" si="9">SUM(N28:S28)</f>
        <v>0</v>
      </c>
      <c r="U28" s="311" t="str">
        <f t="shared" si="7"/>
        <v xml:space="preserve"> </v>
      </c>
    </row>
    <row r="29" spans="1:21" x14ac:dyDescent="0.25">
      <c r="A29" s="371"/>
      <c r="B29" s="372"/>
      <c r="C29" s="373"/>
      <c r="D29" s="374"/>
      <c r="E29" s="375"/>
      <c r="F29" s="383" t="s">
        <v>2801</v>
      </c>
      <c r="G29" s="370"/>
      <c r="H29" s="309" t="s">
        <v>2780</v>
      </c>
      <c r="I29" s="309" t="s">
        <v>2781</v>
      </c>
      <c r="J29" s="309" t="s">
        <v>2782</v>
      </c>
      <c r="K29" s="309" t="s">
        <v>2783</v>
      </c>
      <c r="L29" s="309" t="s">
        <v>2782</v>
      </c>
      <c r="M29" s="309" t="s">
        <v>2784</v>
      </c>
      <c r="N29" s="309" t="s">
        <v>2784</v>
      </c>
      <c r="O29" s="309" t="s">
        <v>2783</v>
      </c>
      <c r="P29" s="309" t="s">
        <v>2785</v>
      </c>
      <c r="Q29" s="309" t="s">
        <v>2786</v>
      </c>
      <c r="R29" s="309" t="s">
        <v>2787</v>
      </c>
      <c r="S29" s="309" t="s">
        <v>2788</v>
      </c>
      <c r="T29" s="381"/>
      <c r="U29" s="311" t="str">
        <f t="shared" si="7"/>
        <v xml:space="preserve"> </v>
      </c>
    </row>
    <row r="30" spans="1:21" ht="29.1" customHeight="1" x14ac:dyDescent="0.25">
      <c r="A30" s="353">
        <v>11</v>
      </c>
      <c r="B30" s="347"/>
      <c r="C30" s="348"/>
      <c r="D30" s="349"/>
      <c r="E30" s="355"/>
      <c r="F30" s="382" t="s">
        <v>2804</v>
      </c>
      <c r="G30" s="363"/>
      <c r="H30" s="309" t="s">
        <v>2780</v>
      </c>
      <c r="I30" s="309" t="s">
        <v>2781</v>
      </c>
      <c r="J30" s="309" t="s">
        <v>2782</v>
      </c>
      <c r="K30" s="309" t="s">
        <v>2783</v>
      </c>
      <c r="L30" s="309" t="s">
        <v>2782</v>
      </c>
      <c r="M30" s="309" t="s">
        <v>2784</v>
      </c>
      <c r="N30" s="312"/>
      <c r="O30" s="312"/>
      <c r="P30" s="312"/>
      <c r="Q30" s="312"/>
      <c r="R30" s="312"/>
      <c r="S30" s="312"/>
      <c r="T30" s="364">
        <f t="shared" ref="T30" si="10">SUM(N30:S30)</f>
        <v>0</v>
      </c>
      <c r="U30" s="311" t="str">
        <f t="shared" si="7"/>
        <v xml:space="preserve"> </v>
      </c>
    </row>
    <row r="31" spans="1:21" x14ac:dyDescent="0.25">
      <c r="A31" s="354"/>
      <c r="B31" s="350"/>
      <c r="C31" s="351"/>
      <c r="D31" s="352"/>
      <c r="E31" s="356"/>
      <c r="F31" s="382" t="s">
        <v>2801</v>
      </c>
      <c r="G31" s="363"/>
      <c r="H31" s="309" t="s">
        <v>2780</v>
      </c>
      <c r="I31" s="309" t="s">
        <v>2781</v>
      </c>
      <c r="J31" s="309" t="s">
        <v>2782</v>
      </c>
      <c r="K31" s="309" t="s">
        <v>2783</v>
      </c>
      <c r="L31" s="309" t="s">
        <v>2782</v>
      </c>
      <c r="M31" s="309" t="s">
        <v>2784</v>
      </c>
      <c r="N31" s="309" t="s">
        <v>2784</v>
      </c>
      <c r="O31" s="309" t="s">
        <v>2783</v>
      </c>
      <c r="P31" s="309" t="s">
        <v>2785</v>
      </c>
      <c r="Q31" s="309" t="s">
        <v>2786</v>
      </c>
      <c r="R31" s="309" t="s">
        <v>2787</v>
      </c>
      <c r="S31" s="309" t="s">
        <v>2788</v>
      </c>
      <c r="T31" s="380"/>
      <c r="U31" s="311" t="str">
        <f t="shared" si="7"/>
        <v xml:space="preserve"> </v>
      </c>
    </row>
    <row r="32" spans="1:21" ht="29.1" customHeight="1" x14ac:dyDescent="0.25">
      <c r="A32" s="365">
        <v>12</v>
      </c>
      <c r="B32" s="366"/>
      <c r="C32" s="367"/>
      <c r="D32" s="368"/>
      <c r="E32" s="369"/>
      <c r="F32" s="383" t="s">
        <v>2804</v>
      </c>
      <c r="G32" s="370"/>
      <c r="H32" s="309" t="s">
        <v>2780</v>
      </c>
      <c r="I32" s="309" t="s">
        <v>2781</v>
      </c>
      <c r="J32" s="309" t="s">
        <v>2782</v>
      </c>
      <c r="K32" s="309" t="s">
        <v>2783</v>
      </c>
      <c r="L32" s="309" t="s">
        <v>2782</v>
      </c>
      <c r="M32" s="309" t="s">
        <v>2784</v>
      </c>
      <c r="N32" s="376"/>
      <c r="O32" s="376"/>
      <c r="P32" s="376"/>
      <c r="Q32" s="376"/>
      <c r="R32" s="376"/>
      <c r="S32" s="376"/>
      <c r="T32" s="364">
        <f t="shared" ref="T32" si="11">SUM(N32:S32)</f>
        <v>0</v>
      </c>
      <c r="U32" s="311" t="str">
        <f t="shared" si="7"/>
        <v xml:space="preserve"> </v>
      </c>
    </row>
    <row r="33" spans="1:21" x14ac:dyDescent="0.25">
      <c r="A33" s="371"/>
      <c r="B33" s="372"/>
      <c r="C33" s="373"/>
      <c r="D33" s="374"/>
      <c r="E33" s="375"/>
      <c r="F33" s="383" t="s">
        <v>2801</v>
      </c>
      <c r="G33" s="370"/>
      <c r="H33" s="309" t="s">
        <v>2780</v>
      </c>
      <c r="I33" s="309" t="s">
        <v>2781</v>
      </c>
      <c r="J33" s="309" t="s">
        <v>2782</v>
      </c>
      <c r="K33" s="309" t="s">
        <v>2783</v>
      </c>
      <c r="L33" s="309" t="s">
        <v>2782</v>
      </c>
      <c r="M33" s="309" t="s">
        <v>2784</v>
      </c>
      <c r="N33" s="309" t="s">
        <v>2784</v>
      </c>
      <c r="O33" s="309" t="s">
        <v>2783</v>
      </c>
      <c r="P33" s="309" t="s">
        <v>2785</v>
      </c>
      <c r="Q33" s="309" t="s">
        <v>2786</v>
      </c>
      <c r="R33" s="309" t="s">
        <v>2787</v>
      </c>
      <c r="S33" s="309" t="s">
        <v>2788</v>
      </c>
      <c r="T33" s="381"/>
      <c r="U33" s="311" t="str">
        <f t="shared" si="7"/>
        <v xml:space="preserve"> </v>
      </c>
    </row>
    <row r="34" spans="1:21" ht="29.1" customHeight="1" x14ac:dyDescent="0.25">
      <c r="A34" s="353">
        <v>13</v>
      </c>
      <c r="B34" s="347"/>
      <c r="C34" s="348"/>
      <c r="D34" s="349"/>
      <c r="E34" s="355"/>
      <c r="F34" s="382" t="s">
        <v>2804</v>
      </c>
      <c r="G34" s="363"/>
      <c r="H34" s="309" t="s">
        <v>2780</v>
      </c>
      <c r="I34" s="309" t="s">
        <v>2781</v>
      </c>
      <c r="J34" s="309" t="s">
        <v>2782</v>
      </c>
      <c r="K34" s="309" t="s">
        <v>2783</v>
      </c>
      <c r="L34" s="309" t="s">
        <v>2782</v>
      </c>
      <c r="M34" s="309" t="s">
        <v>2784</v>
      </c>
      <c r="N34" s="312"/>
      <c r="O34" s="312"/>
      <c r="P34" s="312"/>
      <c r="Q34" s="312"/>
      <c r="R34" s="312"/>
      <c r="S34" s="312"/>
      <c r="T34" s="364">
        <f t="shared" ref="T34" si="12">SUM(N34:S34)</f>
        <v>0</v>
      </c>
      <c r="U34" s="311" t="str">
        <f t="shared" ref="U34:U35" si="13">IF(ISBLANK(G34)," ",T34/G34*100)</f>
        <v xml:space="preserve"> </v>
      </c>
    </row>
    <row r="35" spans="1:21" x14ac:dyDescent="0.25">
      <c r="A35" s="354"/>
      <c r="B35" s="350"/>
      <c r="C35" s="351"/>
      <c r="D35" s="352"/>
      <c r="E35" s="356"/>
      <c r="F35" s="382" t="s">
        <v>2801</v>
      </c>
      <c r="G35" s="363"/>
      <c r="H35" s="309" t="s">
        <v>2780</v>
      </c>
      <c r="I35" s="309" t="s">
        <v>2781</v>
      </c>
      <c r="J35" s="309" t="s">
        <v>2782</v>
      </c>
      <c r="K35" s="309" t="s">
        <v>2783</v>
      </c>
      <c r="L35" s="309" t="s">
        <v>2782</v>
      </c>
      <c r="M35" s="309" t="s">
        <v>2784</v>
      </c>
      <c r="N35" s="309" t="s">
        <v>2784</v>
      </c>
      <c r="O35" s="309" t="s">
        <v>2783</v>
      </c>
      <c r="P35" s="309" t="s">
        <v>2785</v>
      </c>
      <c r="Q35" s="309" t="s">
        <v>2786</v>
      </c>
      <c r="R35" s="309" t="s">
        <v>2787</v>
      </c>
      <c r="S35" s="309" t="s">
        <v>2788</v>
      </c>
      <c r="T35" s="380"/>
      <c r="U35" s="311" t="str">
        <f t="shared" si="13"/>
        <v xml:space="preserve"> </v>
      </c>
    </row>
    <row r="36" spans="1:21" ht="29.1" customHeight="1" x14ac:dyDescent="0.25">
      <c r="A36" s="365">
        <v>14</v>
      </c>
      <c r="B36" s="366"/>
      <c r="C36" s="367"/>
      <c r="D36" s="368"/>
      <c r="E36" s="369"/>
      <c r="F36" s="383" t="s">
        <v>2804</v>
      </c>
      <c r="G36" s="370"/>
      <c r="H36" s="309" t="s">
        <v>2780</v>
      </c>
      <c r="I36" s="309" t="s">
        <v>2781</v>
      </c>
      <c r="J36" s="309" t="s">
        <v>2782</v>
      </c>
      <c r="K36" s="309" t="s">
        <v>2783</v>
      </c>
      <c r="L36" s="309" t="s">
        <v>2782</v>
      </c>
      <c r="M36" s="309" t="s">
        <v>2784</v>
      </c>
      <c r="N36" s="376"/>
      <c r="O36" s="376"/>
      <c r="P36" s="376"/>
      <c r="Q36" s="376"/>
      <c r="R36" s="376"/>
      <c r="S36" s="376"/>
      <c r="T36" s="364">
        <f t="shared" ref="T36" si="14">SUM(N36:S36)</f>
        <v>0</v>
      </c>
      <c r="U36" s="311" t="str">
        <f t="shared" ref="U36:U39" si="15">IF(ISBLANK(G36)," ",T36/G36*100)</f>
        <v xml:space="preserve"> </v>
      </c>
    </row>
    <row r="37" spans="1:21" x14ac:dyDescent="0.25">
      <c r="A37" s="371"/>
      <c r="B37" s="372"/>
      <c r="C37" s="373"/>
      <c r="D37" s="374"/>
      <c r="E37" s="375"/>
      <c r="F37" s="383" t="s">
        <v>2801</v>
      </c>
      <c r="G37" s="370"/>
      <c r="H37" s="309" t="s">
        <v>2780</v>
      </c>
      <c r="I37" s="309" t="s">
        <v>2781</v>
      </c>
      <c r="J37" s="309" t="s">
        <v>2782</v>
      </c>
      <c r="K37" s="309" t="s">
        <v>2783</v>
      </c>
      <c r="L37" s="309" t="s">
        <v>2782</v>
      </c>
      <c r="M37" s="309" t="s">
        <v>2784</v>
      </c>
      <c r="N37" s="309" t="s">
        <v>2784</v>
      </c>
      <c r="O37" s="309" t="s">
        <v>2783</v>
      </c>
      <c r="P37" s="309" t="s">
        <v>2785</v>
      </c>
      <c r="Q37" s="309" t="s">
        <v>2786</v>
      </c>
      <c r="R37" s="309" t="s">
        <v>2787</v>
      </c>
      <c r="S37" s="309" t="s">
        <v>2788</v>
      </c>
      <c r="T37" s="381"/>
      <c r="U37" s="311" t="str">
        <f t="shared" si="15"/>
        <v xml:space="preserve"> </v>
      </c>
    </row>
    <row r="38" spans="1:21" ht="29.1" customHeight="1" x14ac:dyDescent="0.25">
      <c r="A38" s="353">
        <v>15</v>
      </c>
      <c r="B38" s="347"/>
      <c r="C38" s="348"/>
      <c r="D38" s="349"/>
      <c r="E38" s="355"/>
      <c r="F38" s="382" t="s">
        <v>2804</v>
      </c>
      <c r="G38" s="363"/>
      <c r="H38" s="309" t="s">
        <v>2780</v>
      </c>
      <c r="I38" s="309" t="s">
        <v>2781</v>
      </c>
      <c r="J38" s="309" t="s">
        <v>2782</v>
      </c>
      <c r="K38" s="309" t="s">
        <v>2783</v>
      </c>
      <c r="L38" s="309" t="s">
        <v>2782</v>
      </c>
      <c r="M38" s="309" t="s">
        <v>2784</v>
      </c>
      <c r="N38" s="312"/>
      <c r="O38" s="312"/>
      <c r="P38" s="312"/>
      <c r="Q38" s="312"/>
      <c r="R38" s="312"/>
      <c r="S38" s="312"/>
      <c r="T38" s="364">
        <f t="shared" ref="T38" si="16">SUM(N38:S38)</f>
        <v>0</v>
      </c>
      <c r="U38" s="311" t="str">
        <f t="shared" si="15"/>
        <v xml:space="preserve"> </v>
      </c>
    </row>
    <row r="39" spans="1:21" x14ac:dyDescent="0.25">
      <c r="A39" s="354"/>
      <c r="B39" s="350"/>
      <c r="C39" s="351"/>
      <c r="D39" s="352"/>
      <c r="E39" s="356"/>
      <c r="F39" s="382" t="s">
        <v>2801</v>
      </c>
      <c r="G39" s="363"/>
      <c r="H39" s="309" t="s">
        <v>2780</v>
      </c>
      <c r="I39" s="309" t="s">
        <v>2781</v>
      </c>
      <c r="J39" s="309" t="s">
        <v>2782</v>
      </c>
      <c r="K39" s="309" t="s">
        <v>2783</v>
      </c>
      <c r="L39" s="309" t="s">
        <v>2782</v>
      </c>
      <c r="M39" s="309" t="s">
        <v>2784</v>
      </c>
      <c r="N39" s="309" t="s">
        <v>2784</v>
      </c>
      <c r="O39" s="309" t="s">
        <v>2783</v>
      </c>
      <c r="P39" s="309" t="s">
        <v>2785</v>
      </c>
      <c r="Q39" s="309" t="s">
        <v>2786</v>
      </c>
      <c r="R39" s="309" t="s">
        <v>2787</v>
      </c>
      <c r="S39" s="309" t="s">
        <v>2788</v>
      </c>
      <c r="T39" s="380"/>
      <c r="U39" s="311" t="str">
        <f t="shared" si="15"/>
        <v xml:space="preserve"> </v>
      </c>
    </row>
    <row r="40" spans="1:21" x14ac:dyDescent="0.25">
      <c r="A40" s="338"/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</row>
    <row r="41" spans="1:21" x14ac:dyDescent="0.25">
      <c r="A41" s="338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</row>
    <row r="42" spans="1:21" x14ac:dyDescent="0.25">
      <c r="A42" s="338"/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</row>
    <row r="43" spans="1:21" x14ac:dyDescent="0.25">
      <c r="A43" s="338"/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</row>
    <row r="44" spans="1:21" x14ac:dyDescent="0.25">
      <c r="A44" s="338"/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</row>
    <row r="45" spans="1:21" x14ac:dyDescent="0.25">
      <c r="A45" s="338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</row>
    <row r="46" spans="1:21" x14ac:dyDescent="0.25">
      <c r="A46" s="338"/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</row>
    <row r="47" spans="1:21" x14ac:dyDescent="0.25">
      <c r="A47" s="338"/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</row>
    <row r="48" spans="1:21" x14ac:dyDescent="0.25">
      <c r="A48" s="338"/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</row>
    <row r="49" spans="1:21" x14ac:dyDescent="0.25">
      <c r="A49" s="338"/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</row>
    <row r="50" spans="1:21" x14ac:dyDescent="0.25">
      <c r="A50" s="338"/>
      <c r="B50" s="338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</row>
    <row r="51" spans="1:21" x14ac:dyDescent="0.25">
      <c r="A51" s="307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</row>
    <row r="52" spans="1:21" x14ac:dyDescent="0.25">
      <c r="A52" s="307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</row>
  </sheetData>
  <sheetProtection algorithmName="SHA-512" hashValue="3Mhnpbmqtpg8D2F+2G5J2QoprYEmIYjj/L+UceemOlxP+Pk9hDJ1zxtu1gf8/nMyR8fSl6q0Doz3cqX4qUdc7A==" saltValue="9KjC82OrJ5o7IOH2VJXAxw==" spinCount="100000" sheet="1" objects="1" scenarios="1"/>
  <mergeCells count="66">
    <mergeCell ref="A36:A37"/>
    <mergeCell ref="B36:D37"/>
    <mergeCell ref="E36:E37"/>
    <mergeCell ref="A38:A39"/>
    <mergeCell ref="B38:D39"/>
    <mergeCell ref="E38:E39"/>
    <mergeCell ref="A32:A33"/>
    <mergeCell ref="B32:D33"/>
    <mergeCell ref="E32:E33"/>
    <mergeCell ref="A34:A35"/>
    <mergeCell ref="B34:D35"/>
    <mergeCell ref="E34:E35"/>
    <mergeCell ref="A28:A29"/>
    <mergeCell ref="B28:D29"/>
    <mergeCell ref="E28:E29"/>
    <mergeCell ref="A30:A31"/>
    <mergeCell ref="B30:D31"/>
    <mergeCell ref="E30:E31"/>
    <mergeCell ref="A24:A25"/>
    <mergeCell ref="B24:D25"/>
    <mergeCell ref="E24:E25"/>
    <mergeCell ref="A26:A27"/>
    <mergeCell ref="B26:D27"/>
    <mergeCell ref="E26:E27"/>
    <mergeCell ref="A20:A21"/>
    <mergeCell ref="B20:D21"/>
    <mergeCell ref="E20:E21"/>
    <mergeCell ref="A22:A23"/>
    <mergeCell ref="B22:D23"/>
    <mergeCell ref="E22:E23"/>
    <mergeCell ref="A16:A17"/>
    <mergeCell ref="B16:D17"/>
    <mergeCell ref="E16:E17"/>
    <mergeCell ref="A18:A19"/>
    <mergeCell ref="B18:D19"/>
    <mergeCell ref="E18:E19"/>
    <mergeCell ref="A12:A13"/>
    <mergeCell ref="B12:D13"/>
    <mergeCell ref="E12:E13"/>
    <mergeCell ref="A14:A15"/>
    <mergeCell ref="B14:D15"/>
    <mergeCell ref="E14:E15"/>
    <mergeCell ref="A1:U1"/>
    <mergeCell ref="T7:T9"/>
    <mergeCell ref="E7:E9"/>
    <mergeCell ref="B7:D9"/>
    <mergeCell ref="A7:A9"/>
    <mergeCell ref="U7:U9"/>
    <mergeCell ref="H7:S7"/>
    <mergeCell ref="H8:J8"/>
    <mergeCell ref="K8:M8"/>
    <mergeCell ref="N8:P8"/>
    <mergeCell ref="Q8:S8"/>
    <mergeCell ref="A3:C3"/>
    <mergeCell ref="A4:C4"/>
    <mergeCell ref="F7:G9"/>
    <mergeCell ref="A5:C5"/>
    <mergeCell ref="A40:U50"/>
    <mergeCell ref="A6:C6"/>
    <mergeCell ref="B10:D11"/>
    <mergeCell ref="A10:A11"/>
    <mergeCell ref="E10:E11"/>
    <mergeCell ref="D3:U3"/>
    <mergeCell ref="D4:U4"/>
    <mergeCell ref="D5:U5"/>
    <mergeCell ref="D6:U6"/>
  </mergeCells>
  <pageMargins left="0.23622047244094491" right="0.23622047244094491" top="0.82677165354330717" bottom="0.36" header="0.15748031496062992" footer="0.33"/>
  <pageSetup paperSize="9" orientation="landscape" r:id="rId1"/>
  <headerFooter>
    <oddHeader>&amp;L&amp;G&amp;R&amp;"Agency FB,Negrita"&amp;10
Plan Operativo Institucional 2019</oddHeader>
  </headerFooter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G33"/>
  <sheetViews>
    <sheetView view="pageBreakPreview" zoomScale="115" zoomScaleNormal="93" zoomScaleSheetLayoutView="115" workbookViewId="0">
      <selection activeCell="D10" sqref="D10"/>
    </sheetView>
  </sheetViews>
  <sheetFormatPr baseColWidth="10" defaultRowHeight="15" x14ac:dyDescent="0.25"/>
  <cols>
    <col min="1" max="1" width="3.28515625" bestFit="1" customWidth="1"/>
    <col min="2" max="2" width="23.28515625" customWidth="1"/>
    <col min="3" max="3" width="23.7109375" customWidth="1"/>
    <col min="4" max="4" width="24" customWidth="1"/>
    <col min="5" max="5" width="23.85546875" customWidth="1"/>
    <col min="6" max="6" width="22.140625" customWidth="1"/>
    <col min="7" max="7" width="20.7109375" customWidth="1"/>
  </cols>
  <sheetData>
    <row r="1" spans="1:7" ht="30.75" customHeight="1" x14ac:dyDescent="0.25">
      <c r="A1" s="346" t="s">
        <v>2803</v>
      </c>
      <c r="B1" s="346"/>
      <c r="C1" s="346"/>
      <c r="D1" s="346"/>
      <c r="E1" s="346"/>
      <c r="F1" s="346"/>
      <c r="G1" s="346"/>
    </row>
    <row r="2" spans="1:7" ht="5.25" customHeight="1" x14ac:dyDescent="0.25"/>
    <row r="3" spans="1:7" ht="12.75" customHeight="1" x14ac:dyDescent="0.25">
      <c r="A3" s="384" t="s">
        <v>2797</v>
      </c>
      <c r="B3" s="385"/>
      <c r="C3" s="386" t="str">
        <f>IF(ISBLANK('01 SEGUIMIENTO POI 2019'!D3)," ",'01 SEGUIMIENTO POI 2019'!D3)</f>
        <v xml:space="preserve"> </v>
      </c>
      <c r="D3" s="387"/>
      <c r="E3" s="387"/>
      <c r="F3" s="387"/>
      <c r="G3" s="387"/>
    </row>
    <row r="4" spans="1:7" ht="12" customHeight="1" x14ac:dyDescent="0.25">
      <c r="A4" s="384" t="s">
        <v>2796</v>
      </c>
      <c r="B4" s="385"/>
      <c r="C4" s="386" t="str">
        <f>IF(ISBLANK('01 SEGUIMIENTO POI 2019'!D4)," ",'01 SEGUIMIENTO POI 2019'!D4)</f>
        <v xml:space="preserve"> </v>
      </c>
      <c r="D4" s="387"/>
      <c r="E4" s="387"/>
      <c r="F4" s="387"/>
      <c r="G4" s="387"/>
    </row>
    <row r="5" spans="1:7" ht="12" customHeight="1" x14ac:dyDescent="0.25">
      <c r="A5" s="384" t="s">
        <v>2794</v>
      </c>
      <c r="B5" s="385"/>
      <c r="C5" s="386" t="str">
        <f>IF(ISBLANK('01 SEGUIMIENTO POI 2019'!D5)," ",'01 SEGUIMIENTO POI 2019'!D5)</f>
        <v xml:space="preserve"> </v>
      </c>
      <c r="D5" s="387"/>
      <c r="E5" s="387"/>
      <c r="F5" s="387"/>
      <c r="G5" s="387"/>
    </row>
    <row r="6" spans="1:7" ht="12" customHeight="1" x14ac:dyDescent="0.25">
      <c r="A6" s="384" t="s">
        <v>2795</v>
      </c>
      <c r="B6" s="385"/>
      <c r="C6" s="386" t="str">
        <f>IF(ISBLANK('01 SEGUIMIENTO POI 2019'!D6)," ",'01 SEGUIMIENTO POI 2019'!D6)</f>
        <v xml:space="preserve"> </v>
      </c>
      <c r="D6" s="387"/>
      <c r="E6" s="387"/>
      <c r="F6" s="387"/>
      <c r="G6" s="387"/>
    </row>
    <row r="7" spans="1:7" x14ac:dyDescent="0.25">
      <c r="A7" s="388" t="s">
        <v>2778</v>
      </c>
      <c r="B7" s="389" t="s">
        <v>2779</v>
      </c>
      <c r="C7" s="389" t="s">
        <v>2791</v>
      </c>
      <c r="D7" s="389" t="s">
        <v>2792</v>
      </c>
      <c r="E7" s="389" t="s">
        <v>2798</v>
      </c>
      <c r="F7" s="389" t="s">
        <v>2799</v>
      </c>
      <c r="G7" s="389" t="s">
        <v>2790</v>
      </c>
    </row>
    <row r="8" spans="1:7" ht="9.75" customHeight="1" x14ac:dyDescent="0.25">
      <c r="A8" s="388"/>
      <c r="B8" s="389"/>
      <c r="C8" s="389"/>
      <c r="D8" s="389"/>
      <c r="E8" s="389"/>
      <c r="F8" s="389"/>
      <c r="G8" s="389"/>
    </row>
    <row r="9" spans="1:7" ht="54" customHeight="1" x14ac:dyDescent="0.25">
      <c r="A9" s="310">
        <v>1</v>
      </c>
      <c r="B9" s="377" t="str">
        <f>IF(ISBLANK('01 SEGUIMIENTO POI 2019'!B10:D10)," ",'01 SEGUIMIENTO POI 2019'!B10:D10)</f>
        <v xml:space="preserve"> </v>
      </c>
      <c r="C9" s="378"/>
      <c r="D9" s="378"/>
      <c r="E9" s="378"/>
      <c r="F9" s="378"/>
      <c r="G9" s="378"/>
    </row>
    <row r="10" spans="1:7" ht="54" customHeight="1" x14ac:dyDescent="0.25">
      <c r="A10" s="310">
        <v>2</v>
      </c>
      <c r="B10" s="377" t="str">
        <f>IF(ISBLANK('01 SEGUIMIENTO POI 2019'!B12:D12)," ",'01 SEGUIMIENTO POI 2019'!B12:D12)</f>
        <v xml:space="preserve"> </v>
      </c>
      <c r="C10" s="379"/>
      <c r="D10" s="379"/>
      <c r="E10" s="379"/>
      <c r="F10" s="379"/>
      <c r="G10" s="379"/>
    </row>
    <row r="11" spans="1:7" ht="54" customHeight="1" x14ac:dyDescent="0.25">
      <c r="A11" s="310">
        <v>3</v>
      </c>
      <c r="B11" s="377" t="str">
        <f>IF(ISBLANK('01 SEGUIMIENTO POI 2019'!B14:D14)," ",'01 SEGUIMIENTO POI 2019'!B14:D14)</f>
        <v xml:space="preserve"> </v>
      </c>
      <c r="C11" s="378"/>
      <c r="D11" s="378"/>
      <c r="E11" s="378"/>
      <c r="F11" s="378"/>
      <c r="G11" s="378"/>
    </row>
    <row r="12" spans="1:7" ht="54" customHeight="1" x14ac:dyDescent="0.25">
      <c r="A12" s="310">
        <v>4</v>
      </c>
      <c r="B12" s="377" t="str">
        <f>IF(ISBLANK('01 SEGUIMIENTO POI 2019'!B16:D16)," ",'01 SEGUIMIENTO POI 2019'!B16:D16)</f>
        <v xml:space="preserve"> </v>
      </c>
      <c r="C12" s="379"/>
      <c r="D12" s="379"/>
      <c r="E12" s="379"/>
      <c r="F12" s="379"/>
      <c r="G12" s="379"/>
    </row>
    <row r="13" spans="1:7" ht="54" customHeight="1" x14ac:dyDescent="0.25">
      <c r="A13" s="310">
        <v>5</v>
      </c>
      <c r="B13" s="377" t="str">
        <f>IF(ISBLANK('01 SEGUIMIENTO POI 2019'!B18:D18)," ",'01 SEGUIMIENTO POI 2019'!B18:D18)</f>
        <v xml:space="preserve"> </v>
      </c>
      <c r="C13" s="378"/>
      <c r="D13" s="378"/>
      <c r="E13" s="378"/>
      <c r="F13" s="378"/>
      <c r="G13" s="378"/>
    </row>
    <row r="14" spans="1:7" ht="54" customHeight="1" x14ac:dyDescent="0.25">
      <c r="A14" s="310">
        <v>6</v>
      </c>
      <c r="B14" s="377" t="str">
        <f>IF(ISBLANK('01 SEGUIMIENTO POI 2019'!B20:D20)," ",'01 SEGUIMIENTO POI 2019'!B20:D20)</f>
        <v xml:space="preserve"> </v>
      </c>
      <c r="C14" s="379"/>
      <c r="D14" s="379"/>
      <c r="E14" s="379"/>
      <c r="F14" s="379"/>
      <c r="G14" s="379"/>
    </row>
    <row r="15" spans="1:7" ht="54" customHeight="1" x14ac:dyDescent="0.25">
      <c r="A15" s="310">
        <v>7</v>
      </c>
      <c r="B15" s="377" t="str">
        <f>IF(ISBLANK('01 SEGUIMIENTO POI 2019'!B22:D22)," ",'01 SEGUIMIENTO POI 2019'!B22:D22)</f>
        <v xml:space="preserve"> </v>
      </c>
      <c r="C15" s="378"/>
      <c r="D15" s="378"/>
      <c r="E15" s="378"/>
      <c r="F15" s="378"/>
      <c r="G15" s="378"/>
    </row>
    <row r="16" spans="1:7" ht="54" customHeight="1" x14ac:dyDescent="0.25">
      <c r="A16" s="310">
        <v>8</v>
      </c>
      <c r="B16" s="377" t="str">
        <f>IF(ISBLANK('01 SEGUIMIENTO POI 2019'!B24:D24)," ",'01 SEGUIMIENTO POI 2019'!B24:D24)</f>
        <v xml:space="preserve"> </v>
      </c>
      <c r="C16" s="379"/>
      <c r="D16" s="379"/>
      <c r="E16" s="379"/>
      <c r="F16" s="379"/>
      <c r="G16" s="379"/>
    </row>
    <row r="17" spans="1:7" ht="54" customHeight="1" x14ac:dyDescent="0.25">
      <c r="A17" s="310">
        <v>9</v>
      </c>
      <c r="B17" s="377" t="str">
        <f>IF(ISBLANK('01 SEGUIMIENTO POI 2019'!B26:D26)," ",'01 SEGUIMIENTO POI 2019'!B26:D26)</f>
        <v xml:space="preserve"> </v>
      </c>
      <c r="C17" s="378"/>
      <c r="D17" s="378"/>
      <c r="E17" s="378"/>
      <c r="F17" s="378"/>
      <c r="G17" s="378"/>
    </row>
    <row r="18" spans="1:7" ht="54" customHeight="1" x14ac:dyDescent="0.25">
      <c r="A18" s="310">
        <v>10</v>
      </c>
      <c r="B18" s="377" t="str">
        <f>IF(ISBLANK('01 SEGUIMIENTO POI 2019'!B28:D28)," ",'01 SEGUIMIENTO POI 2019'!B28:D28)</f>
        <v xml:space="preserve"> </v>
      </c>
      <c r="C18" s="379"/>
      <c r="D18" s="379"/>
      <c r="E18" s="379"/>
      <c r="F18" s="379"/>
      <c r="G18" s="379"/>
    </row>
    <row r="19" spans="1:7" ht="54" customHeight="1" x14ac:dyDescent="0.25">
      <c r="A19" s="310">
        <v>11</v>
      </c>
      <c r="B19" s="377" t="str">
        <f>IF(ISBLANK('01 SEGUIMIENTO POI 2019'!B30:D30)," ",'01 SEGUIMIENTO POI 2019'!B30:D30)</f>
        <v xml:space="preserve"> </v>
      </c>
      <c r="C19" s="378"/>
      <c r="D19" s="378"/>
      <c r="E19" s="378"/>
      <c r="F19" s="378"/>
      <c r="G19" s="378"/>
    </row>
    <row r="20" spans="1:7" ht="54" customHeight="1" x14ac:dyDescent="0.25">
      <c r="A20" s="310">
        <v>12</v>
      </c>
      <c r="B20" s="377" t="str">
        <f>IF(ISBLANK('01 SEGUIMIENTO POI 2019'!B32:D32)," ",'01 SEGUIMIENTO POI 2019'!B32:D32)</f>
        <v xml:space="preserve"> </v>
      </c>
      <c r="C20" s="379"/>
      <c r="D20" s="379"/>
      <c r="E20" s="379"/>
      <c r="F20" s="379"/>
      <c r="G20" s="379"/>
    </row>
    <row r="21" spans="1:7" ht="54" customHeight="1" x14ac:dyDescent="0.25">
      <c r="A21" s="310">
        <v>13</v>
      </c>
      <c r="B21" s="377" t="str">
        <f>IF(ISBLANK('01 SEGUIMIENTO POI 2019'!B34:D34)," ",'01 SEGUIMIENTO POI 2019'!B34:D34)</f>
        <v xml:space="preserve"> </v>
      </c>
      <c r="C21" s="378"/>
      <c r="D21" s="378"/>
      <c r="E21" s="378"/>
      <c r="F21" s="378"/>
      <c r="G21" s="378"/>
    </row>
    <row r="22" spans="1:7" ht="54" customHeight="1" x14ac:dyDescent="0.25">
      <c r="A22" s="310">
        <v>14</v>
      </c>
      <c r="B22" s="377" t="str">
        <f>IF(ISBLANK('01 SEGUIMIENTO POI 2019'!B36:D36)," ",'01 SEGUIMIENTO POI 2019'!B36:D36)</f>
        <v xml:space="preserve"> </v>
      </c>
      <c r="C22" s="379"/>
      <c r="D22" s="379"/>
      <c r="E22" s="379"/>
      <c r="F22" s="379"/>
      <c r="G22" s="379"/>
    </row>
    <row r="23" spans="1:7" ht="54" customHeight="1" x14ac:dyDescent="0.25">
      <c r="A23" s="310">
        <v>15</v>
      </c>
      <c r="B23" s="377" t="str">
        <f>IF(ISBLANK('01 SEGUIMIENTO POI 2019'!B38:D38)," ",'01 SEGUIMIENTO POI 2019'!B38:D38)</f>
        <v xml:space="preserve"> </v>
      </c>
      <c r="C23" s="378"/>
      <c r="D23" s="378"/>
      <c r="E23" s="378"/>
      <c r="F23" s="378"/>
      <c r="G23" s="378"/>
    </row>
    <row r="24" spans="1:7" x14ac:dyDescent="0.25">
      <c r="A24" s="338"/>
      <c r="B24" s="338"/>
      <c r="C24" s="338"/>
      <c r="D24" s="338"/>
      <c r="E24" s="338"/>
      <c r="F24" s="338"/>
      <c r="G24" s="338"/>
    </row>
    <row r="25" spans="1:7" x14ac:dyDescent="0.25">
      <c r="A25" s="338"/>
      <c r="B25" s="338"/>
      <c r="C25" s="338"/>
      <c r="D25" s="338"/>
      <c r="E25" s="338"/>
      <c r="F25" s="338"/>
      <c r="G25" s="338"/>
    </row>
    <row r="26" spans="1:7" x14ac:dyDescent="0.25">
      <c r="A26" s="338"/>
      <c r="B26" s="338"/>
      <c r="C26" s="338"/>
      <c r="D26" s="338"/>
      <c r="E26" s="338"/>
      <c r="F26" s="338"/>
      <c r="G26" s="338"/>
    </row>
    <row r="27" spans="1:7" x14ac:dyDescent="0.25">
      <c r="A27" s="338"/>
      <c r="B27" s="338"/>
      <c r="C27" s="338"/>
      <c r="D27" s="338"/>
      <c r="E27" s="338"/>
      <c r="F27" s="338"/>
      <c r="G27" s="338"/>
    </row>
    <row r="28" spans="1:7" x14ac:dyDescent="0.25">
      <c r="A28" s="338"/>
      <c r="B28" s="338"/>
      <c r="C28" s="338"/>
      <c r="D28" s="338"/>
      <c r="E28" s="338"/>
      <c r="F28" s="338"/>
      <c r="G28" s="338"/>
    </row>
    <row r="29" spans="1:7" x14ac:dyDescent="0.25">
      <c r="A29" s="338"/>
      <c r="B29" s="338"/>
      <c r="C29" s="338"/>
      <c r="D29" s="338"/>
      <c r="E29" s="338"/>
      <c r="F29" s="338"/>
      <c r="G29" s="338"/>
    </row>
    <row r="30" spans="1:7" x14ac:dyDescent="0.25">
      <c r="A30" s="338"/>
      <c r="B30" s="338"/>
      <c r="C30" s="338"/>
      <c r="D30" s="338"/>
      <c r="E30" s="338"/>
      <c r="F30" s="338"/>
      <c r="G30" s="338"/>
    </row>
    <row r="31" spans="1:7" x14ac:dyDescent="0.25">
      <c r="A31" s="338"/>
      <c r="B31" s="338"/>
      <c r="C31" s="338"/>
      <c r="D31" s="338"/>
      <c r="E31" s="338"/>
      <c r="F31" s="338"/>
      <c r="G31" s="338"/>
    </row>
    <row r="32" spans="1:7" x14ac:dyDescent="0.25">
      <c r="A32" s="338"/>
      <c r="B32" s="338"/>
      <c r="C32" s="338"/>
      <c r="D32" s="338"/>
      <c r="E32" s="338"/>
      <c r="F32" s="338"/>
      <c r="G32" s="338"/>
    </row>
    <row r="33" spans="1:7" x14ac:dyDescent="0.25">
      <c r="A33" s="338"/>
      <c r="B33" s="338"/>
      <c r="C33" s="338"/>
      <c r="D33" s="338"/>
      <c r="E33" s="338"/>
      <c r="F33" s="338"/>
      <c r="G33" s="338"/>
    </row>
  </sheetData>
  <sheetProtection algorithmName="SHA-512" hashValue="XHXGOvY5wh7lbQW8CSO+43yGUrsrUquht4bkX0ZFs4gzmt14ONs73Vz/oSbrnQSzzSOvAteLWLjhJyKkNx9ZAw==" saltValue="yqQbEsSmG5/a+ND8I45qhg==" spinCount="100000" sheet="1" objects="1" scenarios="1"/>
  <mergeCells count="17">
    <mergeCell ref="C6:G6"/>
    <mergeCell ref="A1:G1"/>
    <mergeCell ref="A24:G33"/>
    <mergeCell ref="A7:A8"/>
    <mergeCell ref="B7:B8"/>
    <mergeCell ref="C7:C8"/>
    <mergeCell ref="D7:D8"/>
    <mergeCell ref="E7:E8"/>
    <mergeCell ref="F7:F8"/>
    <mergeCell ref="G7:G8"/>
    <mergeCell ref="A3:B3"/>
    <mergeCell ref="A4:B4"/>
    <mergeCell ref="A5:B5"/>
    <mergeCell ref="A6:B6"/>
    <mergeCell ref="C3:G3"/>
    <mergeCell ref="C4:G4"/>
    <mergeCell ref="C5:G5"/>
  </mergeCells>
  <pageMargins left="0.23622047244094491" right="0.15748031496062992" top="0.9" bottom="0.17" header="0.17" footer="0.17"/>
  <pageSetup paperSize="9" orientation="landscape" r:id="rId1"/>
  <headerFooter>
    <oddHeader>&amp;L&amp;G&amp;R&amp;"Agency FB,Negrita"
Plan Operativo Institucional 2019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31</vt:i4>
      </vt:variant>
    </vt:vector>
  </HeadingPairs>
  <TitlesOfParts>
    <vt:vector size="39" baseType="lpstr">
      <vt:lpstr>01 Matriz PEI</vt:lpstr>
      <vt:lpstr>UOs (3)</vt:lpstr>
      <vt:lpstr>01 Matriz PEI OBJ</vt:lpstr>
      <vt:lpstr>01 Matriz PEI AEI</vt:lpstr>
      <vt:lpstr>BBSSok</vt:lpstr>
      <vt:lpstr>PROG FIS.FIN</vt:lpstr>
      <vt:lpstr>01 SEGUIMIENTO POI 2019</vt:lpstr>
      <vt:lpstr>02 LOGROS Y DIFICULTADES POI</vt:lpstr>
      <vt:lpstr>'01 Matriz PEI'!Área_de_impresión</vt:lpstr>
      <vt:lpstr>'01 Matriz PEI AEI'!Área_de_impresión</vt:lpstr>
      <vt:lpstr>'01 Matriz PEI OBJ'!Área_de_impresión</vt:lpstr>
      <vt:lpstr>'01 SEGUIMIENTO POI 2019'!Área_de_impresión</vt:lpstr>
      <vt:lpstr>'02 LOGROS Y DIFICULTADES POI'!Área_de_impresión</vt:lpstr>
      <vt:lpstr>BBSSok!OEI.01</vt:lpstr>
      <vt:lpstr>OEI.01</vt:lpstr>
      <vt:lpstr>BBSSok!OEI.02</vt:lpstr>
      <vt:lpstr>OEI.02</vt:lpstr>
      <vt:lpstr>BBSSok!OEI.03</vt:lpstr>
      <vt:lpstr>OEI.03</vt:lpstr>
      <vt:lpstr>BBSSok!OEI.04</vt:lpstr>
      <vt:lpstr>OEI.04</vt:lpstr>
      <vt:lpstr>BBSSok!OEI.06</vt:lpstr>
      <vt:lpstr>OEI.06</vt:lpstr>
      <vt:lpstr>BBSSok!OEI.07</vt:lpstr>
      <vt:lpstr>OEI.07</vt:lpstr>
      <vt:lpstr>BBSSok!OEI.11</vt:lpstr>
      <vt:lpstr>OEI.11</vt:lpstr>
      <vt:lpstr>BBSSok!OEI.O2</vt:lpstr>
      <vt:lpstr>OEI.O2</vt:lpstr>
      <vt:lpstr>'01 Matriz PEI'!Títulos_a_imprimir</vt:lpstr>
      <vt:lpstr>'01 Matriz PEI AEI'!Títulos_a_imprimir</vt:lpstr>
      <vt:lpstr>'01 Matriz PEI OBJ'!Títulos_a_imprimir</vt:lpstr>
      <vt:lpstr>'01 SEGUIMIENTO POI 2019'!Títulos_a_imprimir</vt:lpstr>
      <vt:lpstr>'02 LOGROS Y DIFICULTADES POI'!Títulos_a_imprimir</vt:lpstr>
      <vt:lpstr>'01 Matriz PEI AEI'!UnidadMedida</vt:lpstr>
      <vt:lpstr>'01 Matriz PEI OBJ'!UnidadMedida</vt:lpstr>
      <vt:lpstr>BBSSok!UnidadMedida</vt:lpstr>
      <vt:lpstr>'UOs (3)'!UnidadMedida</vt:lpstr>
      <vt:lpstr>UnidadMedida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2020-01-06T18:13:15Z</dcterms:modified>
</cp:coreProperties>
</file>